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ашаргина\!!! 2024-2025 учгод\Учебные планы 2024г\УП 2024\УП ППКРС 2024\"/>
    </mc:Choice>
  </mc:AlternateContent>
  <bookViews>
    <workbookView xWindow="0" yWindow="0" windowWidth="23040" windowHeight="9195"/>
  </bookViews>
  <sheets>
    <sheet name="Лист1" sheetId="1" r:id="rId1"/>
  </sheets>
  <definedNames>
    <definedName name="_xlnm.Print_Titles" localSheetId="0">Лист1!$2:$6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70" i="1" l="1"/>
  <c r="AC69" i="1"/>
  <c r="AC64" i="1"/>
  <c r="AC65" i="1"/>
  <c r="AC63" i="1"/>
  <c r="AC58" i="1"/>
  <c r="AC59" i="1"/>
  <c r="AC57" i="1"/>
  <c r="AC52" i="1"/>
  <c r="AC53" i="1"/>
  <c r="AC51" i="1"/>
  <c r="AC46" i="1"/>
  <c r="AC47" i="1"/>
  <c r="AC48" i="1"/>
  <c r="AC49" i="1"/>
  <c r="AC45" i="1"/>
  <c r="K40" i="1" l="1"/>
  <c r="K41" i="1"/>
  <c r="K39" i="1"/>
  <c r="U87" i="1" l="1"/>
  <c r="V87" i="1"/>
  <c r="W87" i="1"/>
  <c r="X87" i="1"/>
  <c r="Y87" i="1"/>
  <c r="Z87" i="1"/>
  <c r="AA87" i="1"/>
  <c r="T87" i="1"/>
  <c r="M74" i="1"/>
  <c r="N74" i="1"/>
  <c r="O74" i="1"/>
  <c r="P74" i="1"/>
  <c r="Q74" i="1"/>
  <c r="R74" i="1"/>
  <c r="S74" i="1"/>
  <c r="Z74" i="1"/>
  <c r="AA74" i="1"/>
  <c r="G68" i="1" l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G62" i="1"/>
  <c r="H62" i="1"/>
  <c r="I62" i="1"/>
  <c r="J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G56" i="1"/>
  <c r="H56" i="1"/>
  <c r="I56" i="1"/>
  <c r="J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G44" i="1"/>
  <c r="H44" i="1"/>
  <c r="I44" i="1"/>
  <c r="J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M43" i="1"/>
  <c r="N43" i="1"/>
  <c r="O43" i="1"/>
  <c r="Q43" i="1"/>
  <c r="F43" i="1"/>
  <c r="F68" i="1"/>
  <c r="F62" i="1"/>
  <c r="F56" i="1"/>
  <c r="F50" i="1"/>
  <c r="F44" i="1"/>
  <c r="U43" i="1" l="1"/>
  <c r="I43" i="1"/>
  <c r="I74" i="1" s="1"/>
  <c r="J43" i="1"/>
  <c r="Y43" i="1"/>
  <c r="Y74" i="1" s="1"/>
  <c r="V43" i="1"/>
  <c r="V74" i="1" s="1"/>
  <c r="Z43" i="1"/>
  <c r="R43" i="1"/>
  <c r="AA43" i="1"/>
  <c r="W43" i="1"/>
  <c r="S43" i="1"/>
  <c r="G43" i="1"/>
  <c r="G74" i="1" s="1"/>
  <c r="X43" i="1"/>
  <c r="X74" i="1" s="1"/>
  <c r="T43" i="1"/>
  <c r="P43" i="1"/>
  <c r="L43" i="1"/>
  <c r="H43" i="1"/>
  <c r="F30" i="1"/>
  <c r="F41" i="1"/>
  <c r="F40" i="1"/>
  <c r="F39" i="1"/>
  <c r="K30" i="1"/>
  <c r="Q87" i="1" l="1"/>
  <c r="R87" i="1"/>
  <c r="S87" i="1"/>
  <c r="P87" i="1"/>
  <c r="G24" i="1" l="1"/>
  <c r="H24" i="1"/>
  <c r="I24" i="1"/>
  <c r="J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G28" i="1" l="1"/>
  <c r="H28" i="1"/>
  <c r="H74" i="1" s="1"/>
  <c r="I28" i="1"/>
  <c r="J28" i="1"/>
  <c r="J74" i="1" s="1"/>
  <c r="L28" i="1"/>
  <c r="L74" i="1" s="1"/>
  <c r="M28" i="1"/>
  <c r="N28" i="1"/>
  <c r="O28" i="1"/>
  <c r="P28" i="1"/>
  <c r="Q28" i="1"/>
  <c r="R28" i="1"/>
  <c r="S28" i="1"/>
  <c r="T28" i="1"/>
  <c r="T74" i="1" s="1"/>
  <c r="U28" i="1"/>
  <c r="U74" i="1" s="1"/>
  <c r="V28" i="1"/>
  <c r="W28" i="1"/>
  <c r="W74" i="1" s="1"/>
  <c r="X28" i="1"/>
  <c r="Y28" i="1"/>
  <c r="Z28" i="1"/>
  <c r="AA28" i="1"/>
  <c r="K25" i="1"/>
  <c r="K24" i="1" s="1"/>
  <c r="K11" i="1"/>
  <c r="K12" i="1"/>
  <c r="K13" i="1"/>
  <c r="K14" i="1"/>
  <c r="K15" i="1"/>
  <c r="K16" i="1"/>
  <c r="K17" i="1"/>
  <c r="K18" i="1"/>
  <c r="K19" i="1"/>
  <c r="K20" i="1"/>
  <c r="K10" i="1"/>
  <c r="F70" i="1"/>
  <c r="F69" i="1"/>
  <c r="F64" i="1"/>
  <c r="F63" i="1"/>
  <c r="F58" i="1"/>
  <c r="F57" i="1"/>
  <c r="F52" i="1"/>
  <c r="F51" i="1"/>
  <c r="F46" i="1"/>
  <c r="F45" i="1"/>
  <c r="F31" i="1"/>
  <c r="F32" i="1"/>
  <c r="F33" i="1"/>
  <c r="F34" i="1"/>
  <c r="F35" i="1"/>
  <c r="F36" i="1"/>
  <c r="F37" i="1"/>
  <c r="F38" i="1"/>
  <c r="F42" i="1"/>
  <c r="F29" i="1"/>
  <c r="F27" i="1" l="1"/>
  <c r="F26" i="1" s="1"/>
  <c r="F25" i="1"/>
  <c r="F24" i="1" s="1"/>
  <c r="F23" i="1"/>
  <c r="F22" i="1"/>
  <c r="F11" i="1"/>
  <c r="F12" i="1"/>
  <c r="F13" i="1"/>
  <c r="F14" i="1"/>
  <c r="F15" i="1"/>
  <c r="F16" i="1"/>
  <c r="F17" i="1"/>
  <c r="F18" i="1"/>
  <c r="F19" i="1"/>
  <c r="F20" i="1"/>
  <c r="F10" i="1"/>
  <c r="H9" i="1"/>
  <c r="G26" i="1"/>
  <c r="H26" i="1"/>
  <c r="I26" i="1"/>
  <c r="J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H8" i="1" l="1"/>
  <c r="H77" i="1"/>
  <c r="H79" i="1" s="1"/>
  <c r="J21" i="1"/>
  <c r="J9" i="1"/>
  <c r="J8" i="1" s="1"/>
  <c r="K69" i="1" l="1"/>
  <c r="K70" i="1"/>
  <c r="K64" i="1"/>
  <c r="K56" i="1"/>
  <c r="K63" i="1"/>
  <c r="K57" i="1"/>
  <c r="K58" i="1"/>
  <c r="K44" i="1"/>
  <c r="K51" i="1"/>
  <c r="K52" i="1"/>
  <c r="K62" i="1" l="1"/>
  <c r="K43" i="1" s="1"/>
  <c r="J77" i="1"/>
  <c r="J79" i="1" s="1"/>
  <c r="K45" i="1"/>
  <c r="K46" i="1"/>
  <c r="K31" i="1"/>
  <c r="K32" i="1"/>
  <c r="K33" i="1"/>
  <c r="K34" i="1"/>
  <c r="K35" i="1"/>
  <c r="K36" i="1"/>
  <c r="K37" i="1"/>
  <c r="K38" i="1"/>
  <c r="K42" i="1"/>
  <c r="K29" i="1"/>
  <c r="K28" i="1" l="1"/>
  <c r="K74" i="1" s="1"/>
  <c r="F28" i="1"/>
  <c r="F74" i="1" s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G21" i="1"/>
  <c r="I21" i="1"/>
  <c r="L21" i="1"/>
  <c r="K27" i="1"/>
  <c r="K26" i="1" s="1"/>
  <c r="K23" i="1" l="1"/>
  <c r="K22" i="1"/>
  <c r="M9" i="1"/>
  <c r="N9" i="1"/>
  <c r="O9" i="1"/>
  <c r="P9" i="1"/>
  <c r="Q9" i="1"/>
  <c r="R9" i="1"/>
  <c r="R8" i="1" s="1"/>
  <c r="S9" i="1"/>
  <c r="T9" i="1"/>
  <c r="U9" i="1"/>
  <c r="V9" i="1"/>
  <c r="V8" i="1" s="1"/>
  <c r="W9" i="1"/>
  <c r="X9" i="1"/>
  <c r="Y9" i="1"/>
  <c r="Z9" i="1"/>
  <c r="AA9" i="1"/>
  <c r="G9" i="1"/>
  <c r="I9" i="1"/>
  <c r="L9" i="1"/>
  <c r="T8" i="1" l="1"/>
  <c r="T77" i="1" s="1"/>
  <c r="T79" i="1" s="1"/>
  <c r="O8" i="1"/>
  <c r="O77" i="1" s="1"/>
  <c r="O79" i="1" s="1"/>
  <c r="G8" i="1"/>
  <c r="G77" i="1" s="1"/>
  <c r="G79" i="1" s="1"/>
  <c r="X8" i="1"/>
  <c r="X77" i="1" s="1"/>
  <c r="X79" i="1" s="1"/>
  <c r="P8" i="1"/>
  <c r="P77" i="1" s="1"/>
  <c r="P79" i="1" s="1"/>
  <c r="AA8" i="1"/>
  <c r="AA77" i="1" s="1"/>
  <c r="AA79" i="1" s="1"/>
  <c r="W8" i="1"/>
  <c r="W77" i="1" s="1"/>
  <c r="W79" i="1" s="1"/>
  <c r="S8" i="1"/>
  <c r="S77" i="1" s="1"/>
  <c r="S79" i="1" s="1"/>
  <c r="L8" i="1"/>
  <c r="L77" i="1" s="1"/>
  <c r="L79" i="1" s="1"/>
  <c r="Z8" i="1"/>
  <c r="Z77" i="1" s="1"/>
  <c r="N8" i="1"/>
  <c r="I8" i="1"/>
  <c r="I77" i="1" s="1"/>
  <c r="I79" i="1" s="1"/>
  <c r="Y8" i="1"/>
  <c r="Y77" i="1" s="1"/>
  <c r="Y79" i="1" s="1"/>
  <c r="U8" i="1"/>
  <c r="U77" i="1" s="1"/>
  <c r="U79" i="1" s="1"/>
  <c r="Q8" i="1"/>
  <c r="Q77" i="1" s="1"/>
  <c r="Q79" i="1" s="1"/>
  <c r="M8" i="1"/>
  <c r="M77" i="1" s="1"/>
  <c r="M79" i="1" s="1"/>
  <c r="R77" i="1"/>
  <c r="F9" i="1"/>
  <c r="K21" i="1"/>
  <c r="K9" i="1"/>
  <c r="Z79" i="1" l="1"/>
  <c r="N77" i="1"/>
  <c r="N79" i="1" s="1"/>
  <c r="K8" i="1"/>
  <c r="K77" i="1" s="1"/>
  <c r="K79" i="1" s="1"/>
  <c r="V77" i="1"/>
  <c r="V79" i="1" s="1"/>
  <c r="F21" i="1"/>
  <c r="F8" i="1" s="1"/>
  <c r="R79" i="1" l="1"/>
  <c r="F77" i="1"/>
  <c r="F79" i="1" s="1"/>
  <c r="D92" i="1" s="1"/>
  <c r="D93" i="1" s="1"/>
</calcChain>
</file>

<file path=xl/sharedStrings.xml><?xml version="1.0" encoding="utf-8"?>
<sst xmlns="http://schemas.openxmlformats.org/spreadsheetml/2006/main" count="195" uniqueCount="165">
  <si>
    <t>Индекс</t>
  </si>
  <si>
    <t>Наименование учебных циклов, дисциплин, профессиональных модулей, МДК, практик</t>
  </si>
  <si>
    <t>Формы промежуточной аттестации</t>
  </si>
  <si>
    <t>Экзамены</t>
  </si>
  <si>
    <t>Объем образовательной программы (академических часов)</t>
  </si>
  <si>
    <t>ВСЕГО</t>
  </si>
  <si>
    <t>Нагрузка во взаимодействии с преподавателем</t>
  </si>
  <si>
    <t>всего во взаимодействии с</t>
  </si>
  <si>
    <t>По учебным дисциплинам и МДК</t>
  </si>
  <si>
    <t>Консультации</t>
  </si>
  <si>
    <t>Промежуточная аттестация</t>
  </si>
  <si>
    <t>Распределение нагрузки</t>
  </si>
  <si>
    <t>I курс</t>
  </si>
  <si>
    <t>II курс</t>
  </si>
  <si>
    <t>III курс</t>
  </si>
  <si>
    <t>по курсам и семестрам (час в семестр)</t>
  </si>
  <si>
    <t>Во вз</t>
  </si>
  <si>
    <t>с/р</t>
  </si>
  <si>
    <t>Всего</t>
  </si>
  <si>
    <t>дисциплин и МДК</t>
  </si>
  <si>
    <t>учебной практики</t>
  </si>
  <si>
    <t>экзаменов</t>
  </si>
  <si>
    <t>зачетов</t>
  </si>
  <si>
    <t>ГИА</t>
  </si>
  <si>
    <t>Всего объем образовательной программы</t>
  </si>
  <si>
    <t>производств. практики</t>
  </si>
  <si>
    <t>лаб. и практ. занятий</t>
  </si>
  <si>
    <t>Русский язык</t>
  </si>
  <si>
    <t>Литература</t>
  </si>
  <si>
    <t>Иностранный язык</t>
  </si>
  <si>
    <t>Математика</t>
  </si>
  <si>
    <t>История</t>
  </si>
  <si>
    <t>Физика</t>
  </si>
  <si>
    <t>География</t>
  </si>
  <si>
    <t>О.00</t>
  </si>
  <si>
    <t>Общеобразовательный цикл</t>
  </si>
  <si>
    <t>ОУД</t>
  </si>
  <si>
    <t>Информатика</t>
  </si>
  <si>
    <t>Химия</t>
  </si>
  <si>
    <t>Биология</t>
  </si>
  <si>
    <t>Профессиональный цикл</t>
  </si>
  <si>
    <t>ОП.00</t>
  </si>
  <si>
    <t>Основы микробиологии, физиологии питания, санитарии и гигиены</t>
  </si>
  <si>
    <t>ОП.01</t>
  </si>
  <si>
    <t>Основы товароведения продовольственных товаров</t>
  </si>
  <si>
    <t>Техническое оснащение и организация рабочего места</t>
  </si>
  <si>
    <t>Экономические и правовые основы профессиональной деятельности</t>
  </si>
  <si>
    <t>Основы калькуляции и учета</t>
  </si>
  <si>
    <t>Охрана труда</t>
  </si>
  <si>
    <t>Иностранный язык в профессиональной деятельности</t>
  </si>
  <si>
    <t>Безопасность жизнедеятельности</t>
  </si>
  <si>
    <t>Информационные технологии в профессиональной деятельности</t>
  </si>
  <si>
    <t>ОП.02</t>
  </si>
  <si>
    <t>ОП.03</t>
  </si>
  <si>
    <t>ОП.04</t>
  </si>
  <si>
    <t>ОП.05</t>
  </si>
  <si>
    <t>ОП.06</t>
  </si>
  <si>
    <t>ОП.07</t>
  </si>
  <si>
    <t>ОП.08</t>
  </si>
  <si>
    <t>ОП.09</t>
  </si>
  <si>
    <t>ОП.10</t>
  </si>
  <si>
    <t>ПМ.00</t>
  </si>
  <si>
    <t>ПМ.01</t>
  </si>
  <si>
    <t>МДК.01.01</t>
  </si>
  <si>
    <t>Организация приготовления, подготовки к реализации и хранения кулинарных полуфабрикатов</t>
  </si>
  <si>
    <t>Процессы приготовления, подготовки к реализации кулинарных полуфабрикатов</t>
  </si>
  <si>
    <t>МДК.01.02</t>
  </si>
  <si>
    <t>УП.01</t>
  </si>
  <si>
    <t>ПП.01</t>
  </si>
  <si>
    <t>Приготовление и подготовка к реализации полуфабрикатов для блюд, кулинарных изделий разнообразного ассортимента</t>
  </si>
  <si>
    <t>ПМ.02</t>
  </si>
  <si>
    <t>Приготовление, оформление и подготовка к реализации горячих блюд, кулинарных изделий, закусок разнообразного ассортимента</t>
  </si>
  <si>
    <t>Организация приготовления, подготовки к реализации и презентации горячих блюд, кулинарных изделий, закусок</t>
  </si>
  <si>
    <t>МДК.02.01</t>
  </si>
  <si>
    <t>МДК.02.02</t>
  </si>
  <si>
    <t>Процессы приготовления, подготовки к реализации  и презентации горячих блюд, кулинарных изделий, закусок</t>
  </si>
  <si>
    <t>УП.02</t>
  </si>
  <si>
    <t>ПП.02</t>
  </si>
  <si>
    <t>ПМ.03</t>
  </si>
  <si>
    <t>Приготовление, оформление и подготовка к реализации холодных блюд, кулинарных изделий, закусок разнообразного ассортимента</t>
  </si>
  <si>
    <t>МДК.03.01</t>
  </si>
  <si>
    <t xml:space="preserve">Организация приготовления, подготовки к реализации и презентации  холодных блюд, кулинарных изделий, закусок </t>
  </si>
  <si>
    <t>МДК.03.02</t>
  </si>
  <si>
    <t xml:space="preserve">Процессы приготовления, подготовки к реализации и презентации холодных блюд, кулинарных изделий, закусок </t>
  </si>
  <si>
    <t>УП.03</t>
  </si>
  <si>
    <t>ПП.03</t>
  </si>
  <si>
    <t>ПМ.04</t>
  </si>
  <si>
    <t>Приготовление, оформление и подготовка к реализации холодных и горячих сладких блюд, десертов, напитков разнообразного ассортимента</t>
  </si>
  <si>
    <t>МДК 04.01</t>
  </si>
  <si>
    <t>Организация приготовления, подготовки к реализации горячих и холодных сладких блюд, десертов, напитков</t>
  </si>
  <si>
    <t>МДК.04.02</t>
  </si>
  <si>
    <t>Процессы приготовления, подготовки к реализации горячих и холодных сладких блюд, десертов, напитков</t>
  </si>
  <si>
    <t>УП.04</t>
  </si>
  <si>
    <t>ПП.04</t>
  </si>
  <si>
    <t>ПМ.05</t>
  </si>
  <si>
    <t>Приготовление, оформление и подготовка к реализации хлебобулочных, мучных кондитерских изделий разнообразного ассортимента</t>
  </si>
  <si>
    <t>МДК.05.01</t>
  </si>
  <si>
    <t>Организация приготовления, подготовки к реализации хлебобулочных, мучных кондитерских изделий</t>
  </si>
  <si>
    <t>МДК.05.02</t>
  </si>
  <si>
    <t>Процессы приготовления, подготовки к реализации хлебобулочных, мучных кондитерских изделий</t>
  </si>
  <si>
    <t>УП.05</t>
  </si>
  <si>
    <t>ПП.05</t>
  </si>
  <si>
    <t xml:space="preserve"> </t>
  </si>
  <si>
    <t>1 сем./17нед</t>
  </si>
  <si>
    <t>2 сем./23нед</t>
  </si>
  <si>
    <t>43.01.09 Повар, кондитер</t>
  </si>
  <si>
    <t>Эм</t>
  </si>
  <si>
    <t>в т.ч. в форме практической подготовки</t>
  </si>
  <si>
    <t>Практики (практическая подготовка)</t>
  </si>
  <si>
    <t xml:space="preserve">дифференцированные </t>
  </si>
  <si>
    <t>Государственная  итоговая  аттестация в виде демонстрационного экзамена</t>
  </si>
  <si>
    <r>
      <rPr>
        <b/>
        <sz val="12"/>
        <color theme="1"/>
        <rFont val="Times New Roman"/>
        <family val="1"/>
        <charset val="204"/>
      </rPr>
      <t xml:space="preserve">Государственная итоговая аттестация:
</t>
    </r>
    <r>
      <rPr>
        <sz val="12"/>
        <color theme="1"/>
        <rFont val="Times New Roman"/>
        <family val="1"/>
        <charset val="204"/>
      </rPr>
      <t xml:space="preserve">  демонстрационный экзамен  </t>
    </r>
  </si>
  <si>
    <t xml:space="preserve">Обществознание  </t>
  </si>
  <si>
    <t>Физическая культура</t>
  </si>
  <si>
    <t>другие формы</t>
  </si>
  <si>
    <t>самостоятельная работа (с.р+и.п)</t>
  </si>
  <si>
    <t>индивидуальный проект (входит в с.р)</t>
  </si>
  <si>
    <t>УП.06</t>
  </si>
  <si>
    <t>УП.07</t>
  </si>
  <si>
    <t>УП.08</t>
  </si>
  <si>
    <t>УП.09</t>
  </si>
  <si>
    <t>УП.10</t>
  </si>
  <si>
    <t>УП.11</t>
  </si>
  <si>
    <t>Дополнительные учебные предметы</t>
  </si>
  <si>
    <t>Базовые учебные предметы</t>
  </si>
  <si>
    <t>Профильные учебные предметы</t>
  </si>
  <si>
    <t>Предметы по выбору</t>
  </si>
  <si>
    <t>Основы проектной деятельности</t>
  </si>
  <si>
    <t>Родной язык/Родная литература</t>
  </si>
  <si>
    <t>Экзамен по модулю</t>
  </si>
  <si>
    <t>Итого</t>
  </si>
  <si>
    <t>консульт</t>
  </si>
  <si>
    <t>экзамены</t>
  </si>
  <si>
    <t>итого</t>
  </si>
  <si>
    <t>УП.12</t>
  </si>
  <si>
    <t>УП.13</t>
  </si>
  <si>
    <t>УП.14</t>
  </si>
  <si>
    <t xml:space="preserve">УП.18 </t>
  </si>
  <si>
    <t>Основы безопасности и защиты Родины</t>
  </si>
  <si>
    <t>Лекции, уроки</t>
  </si>
  <si>
    <t>Учебная практика ПМ.01 Приготовление и подготовка к реализации полуфабрикатов для блюд, кулинарных изделий разнообразного ассортимента</t>
  </si>
  <si>
    <t>Производственная практика по профилю профессии ПМ.01 Приготовление и подготовка к реализации полуфабрикатов для блюд, кулинарных изделий разнообразного ассортимента</t>
  </si>
  <si>
    <t>Учебная практика ПМ.02 Приготовление, оформление и подготовка к реализации горячих блюд, кулинарных изделий, закусок разнообразного ассортимента</t>
  </si>
  <si>
    <t>Производственная практика по профилю профессии ПМ.02 Приготовление, оформление и подготовка к реализации горячих блюд, кулинарных изделий, закусок разнообразного ассортимента</t>
  </si>
  <si>
    <t>Учебная практика ПМ.03 Приготовление, оформление и подготовка к реализации холодных блюд, кулинарных изделий, закусок разнообразного ассортимента</t>
  </si>
  <si>
    <t>Производственная практика по профилю профессии ПМ.03 Приготовление, оформление и подготовка к реализации холодных блюд, кулинарных изделий, закусок разнообразного ассортимента</t>
  </si>
  <si>
    <t>Учебная практика ПМ.04 Приготовление, оформление и подготовка к реализации холодных и горячих сладких блюд, десертов, напитков разнообразного ассортимента</t>
  </si>
  <si>
    <t>Производственная практика по профилю профессии ПМ.04 Приготовление, оформление и подготовка к реализации холодных и горячих сладких блюд, десертов, напитков разнообразного ассортимента</t>
  </si>
  <si>
    <t>Учебная практика ПМ.05 Приготовление, оформление и подготовка к реализации хлебобулочных, мучных кондитерских изделий разнообразного ассортимента</t>
  </si>
  <si>
    <t>Производственная практика по профилю профессии ПМ.05 Приготовление, оформление и подготовка к реализации хлебобулочных, мучных кондитерских изделий разнообразного ассортимента</t>
  </si>
  <si>
    <t>3 сем./17нед</t>
  </si>
  <si>
    <t>4 сем./23нед</t>
  </si>
  <si>
    <t>5 сем./17нед</t>
  </si>
  <si>
    <t>6 сем./23нед</t>
  </si>
  <si>
    <t xml:space="preserve">История России </t>
  </si>
  <si>
    <t>ОП.12</t>
  </si>
  <si>
    <t>Основы бережливого производства</t>
  </si>
  <si>
    <t>ОП.13</t>
  </si>
  <si>
    <t>Экологические основы природопользования</t>
  </si>
  <si>
    <t>Основы бизнеса, коммуникаций и финансовой грамотности</t>
  </si>
  <si>
    <t>Общепрофессиональный цикл</t>
  </si>
  <si>
    <t>КР4</t>
  </si>
  <si>
    <t>КР5</t>
  </si>
  <si>
    <t>ОП.14</t>
  </si>
  <si>
    <t>ОП.11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</si>
</sst>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 applyFill="1" applyBorder="1" applyAlignment="1">
      <alignment horizontal="left" vertical="top" wrapText="1"/>
    </xf>
    <xf numFmtId="0" fontId="2" fillId="5" borderId="10" xfId="0" applyFont="1" applyFill="1" applyBorder="1" applyAlignment="1">
      <alignment horizontal="center" vertical="top"/>
    </xf>
    <xf numFmtId="0" fontId="2" fillId="0" borderId="23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3" fillId="7" borderId="20" xfId="0" applyFont="1" applyFill="1" applyBorder="1" applyAlignment="1">
      <alignment horizontal="left" vertical="top" wrapText="1"/>
    </xf>
    <xf numFmtId="0" fontId="5" fillId="4" borderId="16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/>
    </xf>
    <xf numFmtId="0" fontId="7" fillId="0" borderId="4" xfId="0" applyFont="1" applyBorder="1" applyAlignment="1">
      <alignment horizontal="center" vertical="top"/>
    </xf>
    <xf numFmtId="0" fontId="2" fillId="5" borderId="22" xfId="0" applyFont="1" applyFill="1" applyBorder="1" applyAlignment="1">
      <alignment horizontal="center" vertical="top"/>
    </xf>
    <xf numFmtId="0" fontId="7" fillId="5" borderId="4" xfId="0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5" borderId="15" xfId="0" applyFont="1" applyFill="1" applyBorder="1" applyAlignment="1">
      <alignment horizontal="center" vertical="top"/>
    </xf>
    <xf numFmtId="0" fontId="2" fillId="5" borderId="17" xfId="0" applyNumberFormat="1" applyFont="1" applyFill="1" applyBorder="1" applyAlignment="1">
      <alignment horizontal="center" vertical="top"/>
    </xf>
    <xf numFmtId="0" fontId="7" fillId="5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2" fillId="5" borderId="6" xfId="0" applyFont="1" applyFill="1" applyBorder="1" applyAlignment="1">
      <alignment horizontal="center" vertical="top"/>
    </xf>
    <xf numFmtId="0" fontId="2" fillId="5" borderId="18" xfId="0" applyNumberFormat="1" applyFont="1" applyFill="1" applyBorder="1" applyAlignment="1">
      <alignment horizontal="center" vertical="top"/>
    </xf>
    <xf numFmtId="0" fontId="7" fillId="7" borderId="1" xfId="0" applyFont="1" applyFill="1" applyBorder="1" applyAlignment="1">
      <alignment horizontal="center" vertical="top"/>
    </xf>
    <xf numFmtId="0" fontId="5" fillId="7" borderId="21" xfId="0" applyFont="1" applyFill="1" applyBorder="1" applyAlignment="1">
      <alignment horizontal="left" vertical="top" wrapText="1"/>
    </xf>
    <xf numFmtId="0" fontId="7" fillId="7" borderId="24" xfId="0" applyFont="1" applyFill="1" applyBorder="1" applyAlignment="1" applyProtection="1">
      <alignment horizontal="center" vertical="top"/>
      <protection locked="0"/>
    </xf>
    <xf numFmtId="0" fontId="7" fillId="8" borderId="1" xfId="0" applyFont="1" applyFill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/>
    </xf>
    <xf numFmtId="0" fontId="2" fillId="9" borderId="10" xfId="0" applyFont="1" applyFill="1" applyBorder="1" applyAlignment="1">
      <alignment horizontal="center" vertical="top"/>
    </xf>
    <xf numFmtId="0" fontId="7" fillId="9" borderId="1" xfId="0" applyFont="1" applyFill="1" applyBorder="1" applyAlignment="1">
      <alignment horizontal="center" vertical="top"/>
    </xf>
    <xf numFmtId="0" fontId="8" fillId="3" borderId="16" xfId="0" applyFont="1" applyFill="1" applyBorder="1" applyAlignment="1">
      <alignment vertical="center"/>
    </xf>
    <xf numFmtId="0" fontId="9" fillId="0" borderId="21" xfId="0" applyFont="1" applyBorder="1" applyAlignment="1">
      <alignment horizontal="center" vertical="top"/>
    </xf>
    <xf numFmtId="0" fontId="9" fillId="0" borderId="17" xfId="0" applyFont="1" applyBorder="1" applyAlignment="1">
      <alignment horizontal="center" vertical="top"/>
    </xf>
    <xf numFmtId="0" fontId="9" fillId="0" borderId="18" xfId="0" applyFont="1" applyBorder="1" applyAlignment="1">
      <alignment horizontal="center" vertical="top"/>
    </xf>
    <xf numFmtId="0" fontId="9" fillId="7" borderId="23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10" fillId="7" borderId="1" xfId="0" applyFont="1" applyFill="1" applyBorder="1" applyAlignment="1">
      <alignment horizontal="center" vertical="top"/>
    </xf>
    <xf numFmtId="0" fontId="6" fillId="7" borderId="1" xfId="0" applyFont="1" applyFill="1" applyBorder="1" applyAlignment="1">
      <alignment horizontal="center" vertical="top"/>
    </xf>
    <xf numFmtId="0" fontId="6" fillId="0" borderId="2" xfId="0" applyFont="1" applyBorder="1" applyAlignment="1">
      <alignment horizontal="center" textRotation="90"/>
    </xf>
    <xf numFmtId="0" fontId="6" fillId="0" borderId="3" xfId="0" applyFont="1" applyBorder="1" applyAlignment="1">
      <alignment horizontal="center" textRotation="90"/>
    </xf>
    <xf numFmtId="0" fontId="6" fillId="0" borderId="4" xfId="0" applyFont="1" applyBorder="1" applyAlignment="1">
      <alignment horizontal="center" textRotation="90"/>
    </xf>
    <xf numFmtId="0" fontId="2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10" fillId="0" borderId="0" xfId="0" applyFont="1"/>
    <xf numFmtId="0" fontId="6" fillId="8" borderId="3" xfId="0" applyFont="1" applyFill="1" applyBorder="1" applyAlignment="1">
      <alignment horizontal="center"/>
    </xf>
    <xf numFmtId="0" fontId="7" fillId="0" borderId="1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textRotation="90"/>
    </xf>
    <xf numFmtId="0" fontId="10" fillId="8" borderId="1" xfId="0" applyFont="1" applyFill="1" applyBorder="1" applyAlignment="1">
      <alignment horizontal="center" vertical="top"/>
    </xf>
    <xf numFmtId="0" fontId="11" fillId="7" borderId="1" xfId="0" applyFont="1" applyFill="1" applyBorder="1" applyAlignment="1">
      <alignment horizontal="center" vertical="top"/>
    </xf>
    <xf numFmtId="0" fontId="6" fillId="7" borderId="1" xfId="0" applyFont="1" applyFill="1" applyBorder="1" applyAlignment="1">
      <alignment horizontal="left" vertical="top" wrapText="1"/>
    </xf>
    <xf numFmtId="0" fontId="6" fillId="7" borderId="0" xfId="0" applyFont="1" applyFill="1" applyBorder="1" applyAlignment="1">
      <alignment horizontal="left" vertical="top" wrapText="1"/>
    </xf>
    <xf numFmtId="0" fontId="7" fillId="0" borderId="1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textRotation="90"/>
    </xf>
    <xf numFmtId="0" fontId="6" fillId="7" borderId="11" xfId="0" applyFont="1" applyFill="1" applyBorder="1" applyAlignment="1">
      <alignment horizontal="center" vertical="top"/>
    </xf>
    <xf numFmtId="0" fontId="7" fillId="5" borderId="11" xfId="0" applyFont="1" applyFill="1" applyBorder="1" applyAlignment="1">
      <alignment horizontal="center" vertical="top"/>
    </xf>
    <xf numFmtId="0" fontId="7" fillId="7" borderId="36" xfId="0" applyFont="1" applyFill="1" applyBorder="1" applyAlignment="1" applyProtection="1">
      <alignment horizontal="center" vertical="top"/>
      <protection locked="0"/>
    </xf>
    <xf numFmtId="0" fontId="7" fillId="6" borderId="11" xfId="0" applyFont="1" applyFill="1" applyBorder="1" applyAlignment="1">
      <alignment horizontal="center" vertical="top"/>
    </xf>
    <xf numFmtId="0" fontId="7" fillId="7" borderId="11" xfId="0" applyFont="1" applyFill="1" applyBorder="1" applyAlignment="1">
      <alignment horizontal="center" vertical="top"/>
    </xf>
    <xf numFmtId="0" fontId="7" fillId="0" borderId="11" xfId="0" applyFont="1" applyFill="1" applyBorder="1" applyAlignment="1">
      <alignment horizontal="center" vertical="top"/>
    </xf>
    <xf numFmtId="0" fontId="10" fillId="7" borderId="4" xfId="0" applyFont="1" applyFill="1" applyBorder="1" applyAlignment="1">
      <alignment horizontal="center" vertical="top"/>
    </xf>
    <xf numFmtId="0" fontId="7" fillId="8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 shrinkToFit="1"/>
    </xf>
    <xf numFmtId="0" fontId="7" fillId="0" borderId="5" xfId="0" applyFont="1" applyBorder="1" applyAlignment="1">
      <alignment horizontal="center" vertical="top"/>
    </xf>
    <xf numFmtId="0" fontId="7" fillId="8" borderId="5" xfId="0" applyFont="1" applyFill="1" applyBorder="1" applyAlignment="1">
      <alignment horizontal="center" vertical="top"/>
    </xf>
    <xf numFmtId="0" fontId="2" fillId="9" borderId="1" xfId="0" applyFont="1" applyFill="1" applyBorder="1" applyAlignment="1">
      <alignment horizontal="center" vertical="top"/>
    </xf>
    <xf numFmtId="0" fontId="2" fillId="9" borderId="6" xfId="0" applyFont="1" applyFill="1" applyBorder="1" applyAlignment="1">
      <alignment horizontal="center" vertical="top"/>
    </xf>
    <xf numFmtId="0" fontId="2" fillId="9" borderId="18" xfId="0" applyFont="1" applyFill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4" fillId="0" borderId="24" xfId="0" applyFont="1" applyBorder="1" applyAlignment="1" applyProtection="1">
      <alignment horizontal="left" vertical="top" wrapText="1"/>
      <protection locked="0"/>
    </xf>
    <xf numFmtId="0" fontId="4" fillId="5" borderId="24" xfId="0" applyFont="1" applyFill="1" applyBorder="1" applyAlignment="1" applyProtection="1">
      <alignment horizontal="center" vertical="top"/>
      <protection locked="0"/>
    </xf>
    <xf numFmtId="0" fontId="4" fillId="0" borderId="24" xfId="0" applyFont="1" applyBorder="1" applyAlignment="1" applyProtection="1">
      <alignment horizontal="center" vertical="top"/>
      <protection locked="0"/>
    </xf>
    <xf numFmtId="0" fontId="4" fillId="0" borderId="34" xfId="0" applyFont="1" applyBorder="1" applyAlignment="1" applyProtection="1">
      <alignment horizontal="center" vertical="top"/>
      <protection locked="0"/>
    </xf>
    <xf numFmtId="0" fontId="4" fillId="2" borderId="25" xfId="0" applyFont="1" applyFill="1" applyBorder="1" applyAlignment="1" applyProtection="1">
      <alignment horizontal="center" vertical="top"/>
      <protection locked="0"/>
    </xf>
    <xf numFmtId="0" fontId="4" fillId="2" borderId="15" xfId="0" applyFont="1" applyFill="1" applyBorder="1" applyAlignment="1" applyProtection="1">
      <alignment horizontal="center" vertical="top"/>
      <protection locked="0"/>
    </xf>
    <xf numFmtId="0" fontId="4" fillId="0" borderId="27" xfId="0" applyFont="1" applyBorder="1" applyAlignment="1" applyProtection="1">
      <alignment horizontal="center" vertical="top"/>
      <protection locked="0"/>
    </xf>
    <xf numFmtId="0" fontId="4" fillId="5" borderId="1" xfId="0" applyFont="1" applyFill="1" applyBorder="1" applyAlignment="1">
      <alignment horizontal="center" vertical="top"/>
    </xf>
    <xf numFmtId="0" fontId="4" fillId="0" borderId="37" xfId="0" applyFont="1" applyBorder="1" applyAlignment="1" applyProtection="1">
      <alignment horizontal="center" vertical="top"/>
      <protection locked="0"/>
    </xf>
    <xf numFmtId="0" fontId="4" fillId="0" borderId="38" xfId="0" applyFont="1" applyBorder="1" applyAlignment="1" applyProtection="1">
      <alignment horizontal="center" vertical="top"/>
      <protection locked="0"/>
    </xf>
    <xf numFmtId="0" fontId="4" fillId="2" borderId="39" xfId="0" applyFont="1" applyFill="1" applyBorder="1" applyAlignment="1" applyProtection="1">
      <alignment horizontal="center" vertical="top"/>
      <protection locked="0"/>
    </xf>
    <xf numFmtId="0" fontId="4" fillId="0" borderId="4" xfId="0" applyFont="1" applyBorder="1" applyAlignment="1" applyProtection="1">
      <alignment horizontal="center" vertical="top"/>
      <protection locked="0"/>
    </xf>
    <xf numFmtId="0" fontId="4" fillId="0" borderId="1" xfId="0" applyFont="1" applyBorder="1" applyAlignment="1">
      <alignment horizontal="left" vertical="top" wrapText="1"/>
    </xf>
    <xf numFmtId="0" fontId="4" fillId="0" borderId="19" xfId="0" applyFont="1" applyBorder="1" applyAlignment="1" applyProtection="1">
      <alignment horizontal="center" vertical="top"/>
      <protection locked="0"/>
    </xf>
    <xf numFmtId="0" fontId="4" fillId="0" borderId="35" xfId="0" applyFont="1" applyBorder="1" applyAlignment="1" applyProtection="1">
      <alignment horizontal="center" vertical="top"/>
      <protection locked="0"/>
    </xf>
    <xf numFmtId="0" fontId="4" fillId="2" borderId="26" xfId="0" applyFont="1" applyFill="1" applyBorder="1" applyAlignment="1" applyProtection="1">
      <alignment horizontal="center" vertical="top"/>
      <protection locked="0"/>
    </xf>
    <xf numFmtId="0" fontId="4" fillId="2" borderId="6" xfId="0" applyFont="1" applyFill="1" applyBorder="1" applyAlignment="1" applyProtection="1">
      <alignment horizontal="center" vertical="top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4" fillId="0" borderId="19" xfId="0" applyFont="1" applyBorder="1" applyAlignment="1" applyProtection="1">
      <alignment horizontal="left" vertical="top" wrapText="1"/>
      <protection locked="0"/>
    </xf>
    <xf numFmtId="0" fontId="4" fillId="5" borderId="26" xfId="0" applyFont="1" applyFill="1" applyBorder="1" applyAlignment="1" applyProtection="1">
      <alignment horizontal="center" vertical="top"/>
      <protection locked="0"/>
    </xf>
    <xf numFmtId="0" fontId="4" fillId="5" borderId="6" xfId="0" applyFont="1" applyFill="1" applyBorder="1" applyAlignment="1" applyProtection="1">
      <alignment horizontal="center" vertical="top"/>
      <protection locked="0"/>
    </xf>
    <xf numFmtId="0" fontId="8" fillId="7" borderId="1" xfId="0" applyFont="1" applyFill="1" applyBorder="1" applyAlignment="1">
      <alignment horizontal="left" vertical="top"/>
    </xf>
    <xf numFmtId="0" fontId="5" fillId="7" borderId="7" xfId="0" applyFont="1" applyFill="1" applyBorder="1" applyAlignment="1" applyProtection="1">
      <alignment horizontal="left" vertical="top" wrapText="1"/>
      <protection locked="0"/>
    </xf>
    <xf numFmtId="0" fontId="5" fillId="7" borderId="1" xfId="0" applyFont="1" applyFill="1" applyBorder="1" applyAlignment="1">
      <alignment horizontal="center" vertical="top"/>
    </xf>
    <xf numFmtId="0" fontId="5" fillId="3" borderId="21" xfId="0" applyFont="1" applyFill="1" applyBorder="1" applyAlignment="1">
      <alignment vertical="center" wrapText="1"/>
    </xf>
    <xf numFmtId="0" fontId="4" fillId="8" borderId="16" xfId="0" applyFont="1" applyFill="1" applyBorder="1" applyAlignment="1">
      <alignment horizontal="justify" vertical="top" wrapText="1"/>
    </xf>
    <xf numFmtId="0" fontId="4" fillId="8" borderId="1" xfId="0" applyFont="1" applyFill="1" applyBorder="1" applyAlignment="1">
      <alignment horizontal="justify" vertical="top"/>
    </xf>
    <xf numFmtId="0" fontId="4" fillId="5" borderId="1" xfId="0" applyFont="1" applyFill="1" applyBorder="1" applyAlignment="1">
      <alignment horizontal="justify" vertical="top"/>
    </xf>
    <xf numFmtId="0" fontId="4" fillId="0" borderId="1" xfId="0" applyFont="1" applyBorder="1" applyAlignment="1">
      <alignment horizontal="justify" vertical="top"/>
    </xf>
    <xf numFmtId="0" fontId="5" fillId="0" borderId="28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justify" vertical="top"/>
    </xf>
    <xf numFmtId="0" fontId="8" fillId="0" borderId="1" xfId="0" applyFont="1" applyBorder="1" applyAlignment="1" applyProtection="1">
      <alignment horizontal="justify" vertical="top"/>
      <protection locked="0"/>
    </xf>
    <xf numFmtId="0" fontId="5" fillId="0" borderId="1" xfId="0" applyFont="1" applyBorder="1" applyAlignment="1" applyProtection="1">
      <alignment horizontal="justify" vertical="top" wrapText="1"/>
      <protection locked="0"/>
    </xf>
    <xf numFmtId="0" fontId="5" fillId="0" borderId="0" xfId="0" applyFont="1" applyBorder="1" applyAlignment="1" applyProtection="1">
      <alignment horizontal="justify" vertical="top" wrapText="1"/>
      <protection locked="0"/>
    </xf>
    <xf numFmtId="0" fontId="5" fillId="6" borderId="16" xfId="0" applyFont="1" applyFill="1" applyBorder="1" applyAlignment="1">
      <alignment horizontal="justify" vertical="top" wrapText="1"/>
    </xf>
    <xf numFmtId="0" fontId="4" fillId="0" borderId="24" xfId="0" applyFont="1" applyFill="1" applyBorder="1" applyAlignment="1">
      <alignment horizontal="justify" vertical="top" wrapText="1"/>
    </xf>
    <xf numFmtId="0" fontId="4" fillId="0" borderId="20" xfId="0" applyFont="1" applyFill="1" applyBorder="1" applyAlignment="1" applyProtection="1">
      <alignment horizontal="justify" vertical="top" wrapText="1"/>
      <protection locked="0"/>
    </xf>
    <xf numFmtId="0" fontId="4" fillId="8" borderId="24" xfId="0" applyFont="1" applyFill="1" applyBorder="1" applyAlignment="1">
      <alignment horizontal="justify" vertical="top" wrapText="1"/>
    </xf>
    <xf numFmtId="0" fontId="4" fillId="8" borderId="19" xfId="0" applyFont="1" applyFill="1" applyBorder="1" applyAlignment="1" applyProtection="1">
      <alignment horizontal="justify" vertical="top" wrapText="1"/>
      <protection locked="0"/>
    </xf>
    <xf numFmtId="0" fontId="5" fillId="0" borderId="16" xfId="0" applyFont="1" applyBorder="1" applyAlignment="1" applyProtection="1">
      <alignment horizontal="justify" vertical="top" wrapText="1"/>
      <protection locked="0"/>
    </xf>
    <xf numFmtId="0" fontId="4" fillId="0" borderId="0" xfId="0" applyFont="1" applyBorder="1" applyAlignment="1">
      <alignment horizontal="justify" vertical="top"/>
    </xf>
    <xf numFmtId="0" fontId="4" fillId="0" borderId="6" xfId="0" applyFont="1" applyBorder="1" applyAlignment="1">
      <alignment horizontal="justify" vertical="top"/>
    </xf>
    <xf numFmtId="0" fontId="5" fillId="7" borderId="16" xfId="0" applyFont="1" applyFill="1" applyBorder="1" applyAlignment="1">
      <alignment horizontal="justify" vertical="top" wrapText="1"/>
    </xf>
    <xf numFmtId="0" fontId="4" fillId="0" borderId="4" xfId="0" applyFont="1" applyBorder="1" applyAlignment="1">
      <alignment horizontal="justify" vertical="top"/>
    </xf>
    <xf numFmtId="0" fontId="4" fillId="0" borderId="16" xfId="0" applyFont="1" applyFill="1" applyBorder="1" applyAlignment="1">
      <alignment horizontal="justify" vertical="top" wrapText="1"/>
    </xf>
    <xf numFmtId="0" fontId="5" fillId="0" borderId="16" xfId="0" applyFont="1" applyFill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/>
    </xf>
    <xf numFmtId="0" fontId="13" fillId="8" borderId="1" xfId="0" applyFont="1" applyFill="1" applyBorder="1" applyAlignment="1">
      <alignment horizontal="justify" vertical="top"/>
    </xf>
    <xf numFmtId="0" fontId="13" fillId="0" borderId="1" xfId="0" applyFont="1" applyBorder="1" applyAlignment="1">
      <alignment horizontal="justify" vertical="top"/>
    </xf>
    <xf numFmtId="0" fontId="13" fillId="0" borderId="2" xfId="0" applyFont="1" applyBorder="1" applyAlignment="1">
      <alignment horizontal="justify" vertical="top"/>
    </xf>
    <xf numFmtId="0" fontId="14" fillId="0" borderId="1" xfId="0" applyFont="1" applyBorder="1" applyAlignment="1" applyProtection="1">
      <alignment horizontal="justify" vertical="top"/>
      <protection locked="0"/>
    </xf>
    <xf numFmtId="0" fontId="14" fillId="0" borderId="0" xfId="0" applyFont="1" applyBorder="1" applyAlignment="1" applyProtection="1">
      <alignment horizontal="justify" vertical="top"/>
      <protection locked="0"/>
    </xf>
    <xf numFmtId="0" fontId="14" fillId="3" borderId="29" xfId="0" applyFont="1" applyFill="1" applyBorder="1" applyAlignment="1">
      <alignment horizontal="justify" vertical="top"/>
    </xf>
    <xf numFmtId="0" fontId="13" fillId="0" borderId="1" xfId="0" applyFont="1" applyBorder="1" applyAlignment="1" applyProtection="1">
      <alignment horizontal="justify" vertical="top"/>
      <protection locked="0"/>
    </xf>
    <xf numFmtId="0" fontId="13" fillId="8" borderId="30" xfId="0" applyFont="1" applyFill="1" applyBorder="1" applyAlignment="1">
      <alignment horizontal="justify" vertical="top"/>
    </xf>
    <xf numFmtId="0" fontId="13" fillId="8" borderId="31" xfId="0" applyFont="1" applyFill="1" applyBorder="1" applyAlignment="1" applyProtection="1">
      <alignment horizontal="justify" vertical="top"/>
      <protection locked="0"/>
    </xf>
    <xf numFmtId="0" fontId="14" fillId="0" borderId="29" xfId="0" applyFont="1" applyBorder="1" applyAlignment="1" applyProtection="1">
      <alignment horizontal="justify" vertical="top"/>
      <protection locked="0"/>
    </xf>
    <xf numFmtId="0" fontId="13" fillId="8" borderId="32" xfId="0" applyFont="1" applyFill="1" applyBorder="1" applyAlignment="1">
      <alignment horizontal="justify" vertical="top"/>
    </xf>
    <xf numFmtId="0" fontId="13" fillId="8" borderId="33" xfId="0" applyFont="1" applyFill="1" applyBorder="1" applyAlignment="1">
      <alignment horizontal="justify" vertical="top"/>
    </xf>
    <xf numFmtId="0" fontId="13" fillId="0" borderId="33" xfId="0" applyFont="1" applyFill="1" applyBorder="1" applyAlignment="1">
      <alignment horizontal="justify" vertical="top"/>
    </xf>
    <xf numFmtId="0" fontId="14" fillId="3" borderId="33" xfId="0" applyFont="1" applyFill="1" applyBorder="1" applyAlignment="1">
      <alignment horizontal="justify" vertical="top"/>
    </xf>
    <xf numFmtId="0" fontId="14" fillId="0" borderId="33" xfId="0" applyFont="1" applyFill="1" applyBorder="1" applyAlignment="1">
      <alignment horizontal="justify" vertical="top"/>
    </xf>
    <xf numFmtId="0" fontId="5" fillId="6" borderId="1" xfId="0" applyFont="1" applyFill="1" applyBorder="1" applyAlignment="1">
      <alignment horizontal="justify" vertical="top"/>
    </xf>
    <xf numFmtId="0" fontId="5" fillId="7" borderId="16" xfId="0" applyFont="1" applyFill="1" applyBorder="1" applyAlignment="1">
      <alignment horizontal="justify" vertical="top"/>
    </xf>
    <xf numFmtId="0" fontId="5" fillId="7" borderId="6" xfId="0" applyFont="1" applyFill="1" applyBorder="1" applyAlignment="1">
      <alignment horizontal="justify" vertical="top"/>
    </xf>
    <xf numFmtId="0" fontId="5" fillId="7" borderId="1" xfId="0" applyFont="1" applyFill="1" applyBorder="1" applyAlignment="1">
      <alignment horizontal="justify" vertical="top"/>
    </xf>
    <xf numFmtId="0" fontId="5" fillId="7" borderId="2" xfId="0" applyFont="1" applyFill="1" applyBorder="1" applyAlignment="1">
      <alignment horizontal="center" vertical="top"/>
    </xf>
    <xf numFmtId="0" fontId="5" fillId="5" borderId="1" xfId="0" applyFont="1" applyFill="1" applyBorder="1" applyAlignment="1">
      <alignment horizontal="justify" vertical="top"/>
    </xf>
    <xf numFmtId="0" fontId="5" fillId="5" borderId="1" xfId="0" applyFont="1" applyFill="1" applyBorder="1" applyAlignment="1" applyProtection="1">
      <alignment horizontal="justify" vertical="top"/>
      <protection locked="0"/>
    </xf>
    <xf numFmtId="0" fontId="5" fillId="0" borderId="1" xfId="0" applyFont="1" applyBorder="1" applyAlignment="1" applyProtection="1">
      <alignment horizontal="justify" vertical="top"/>
      <protection locked="0"/>
    </xf>
    <xf numFmtId="0" fontId="14" fillId="0" borderId="1" xfId="0" applyFont="1" applyBorder="1"/>
    <xf numFmtId="0" fontId="14" fillId="0" borderId="8" xfId="0" applyFont="1" applyBorder="1" applyAlignment="1">
      <alignment horizontal="center" textRotation="90" wrapText="1"/>
    </xf>
    <xf numFmtId="0" fontId="14" fillId="0" borderId="11" xfId="0" applyFont="1" applyBorder="1" applyAlignment="1">
      <alignment horizontal="center" textRotation="90" wrapText="1"/>
    </xf>
    <xf numFmtId="0" fontId="14" fillId="0" borderId="2" xfId="0" applyFont="1" applyBorder="1" applyAlignment="1">
      <alignment horizontal="center" textRotation="90"/>
    </xf>
    <xf numFmtId="0" fontId="14" fillId="0" borderId="3" xfId="0" applyFont="1" applyBorder="1" applyAlignment="1">
      <alignment horizontal="center" textRotation="90" wrapText="1"/>
    </xf>
    <xf numFmtId="0" fontId="14" fillId="0" borderId="4" xfId="0" applyFont="1" applyBorder="1" applyAlignment="1">
      <alignment horizontal="center" textRotation="90"/>
    </xf>
    <xf numFmtId="0" fontId="14" fillId="0" borderId="4" xfId="0" applyFont="1" applyBorder="1" applyAlignment="1">
      <alignment horizontal="center" textRotation="90" wrapText="1"/>
    </xf>
    <xf numFmtId="0" fontId="14" fillId="0" borderId="1" xfId="0" applyFont="1" applyBorder="1" applyAlignment="1">
      <alignment horizontal="center" textRotation="90" wrapText="1"/>
    </xf>
    <xf numFmtId="0" fontId="13" fillId="0" borderId="1" xfId="0" applyFont="1" applyBorder="1" applyAlignment="1">
      <alignment horizontal="center" vertical="top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4" fillId="0" borderId="2" xfId="0" applyFont="1" applyBorder="1" applyAlignment="1">
      <alignment horizontal="center" textRotation="90" wrapText="1"/>
    </xf>
    <xf numFmtId="0" fontId="14" fillId="0" borderId="4" xfId="0" applyFont="1" applyBorder="1" applyAlignment="1">
      <alignment horizontal="center" textRotation="90" wrapText="1"/>
    </xf>
    <xf numFmtId="0" fontId="14" fillId="0" borderId="5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textRotation="90"/>
    </xf>
    <xf numFmtId="0" fontId="6" fillId="0" borderId="3" xfId="0" applyFont="1" applyBorder="1" applyAlignment="1">
      <alignment horizontal="center" textRotation="90"/>
    </xf>
    <xf numFmtId="0" fontId="6" fillId="0" borderId="4" xfId="0" applyFont="1" applyBorder="1" applyAlignment="1">
      <alignment horizontal="center" textRotation="90"/>
    </xf>
    <xf numFmtId="0" fontId="5" fillId="0" borderId="5" xfId="0" applyFont="1" applyBorder="1" applyAlignment="1">
      <alignment horizontal="justify" vertical="top" wrapText="1"/>
    </xf>
    <xf numFmtId="0" fontId="5" fillId="0" borderId="6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center" textRotation="90"/>
    </xf>
    <xf numFmtId="0" fontId="1" fillId="0" borderId="3" xfId="0" applyFont="1" applyBorder="1" applyAlignment="1">
      <alignment horizontal="center" textRotation="90"/>
    </xf>
    <xf numFmtId="0" fontId="1" fillId="0" borderId="4" xfId="0" applyFont="1" applyBorder="1" applyAlignment="1">
      <alignment horizontal="center" textRotation="90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14" fillId="0" borderId="2" xfId="0" applyFont="1" applyBorder="1" applyAlignment="1">
      <alignment horizontal="center" textRotation="90"/>
    </xf>
    <xf numFmtId="0" fontId="14" fillId="0" borderId="4" xfId="0" applyFont="1" applyBorder="1" applyAlignment="1">
      <alignment horizontal="center" textRotation="90"/>
    </xf>
    <xf numFmtId="0" fontId="14" fillId="0" borderId="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textRotation="90"/>
    </xf>
    <xf numFmtId="0" fontId="14" fillId="0" borderId="3" xfId="0" applyFont="1" applyBorder="1" applyAlignment="1">
      <alignment horizont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3"/>
  <sheetViews>
    <sheetView tabSelected="1" topLeftCell="A13" workbookViewId="0">
      <selection activeCell="AF37" sqref="AF37"/>
    </sheetView>
  </sheetViews>
  <sheetFormatPr defaultRowHeight="15" x14ac:dyDescent="0.25"/>
  <cols>
    <col min="1" max="1" width="10.28515625" customWidth="1"/>
    <col min="2" max="2" width="40.5703125" customWidth="1"/>
    <col min="3" max="3" width="5" customWidth="1"/>
    <col min="4" max="4" width="6.28515625" customWidth="1"/>
    <col min="5" max="5" width="7.28515625" customWidth="1"/>
    <col min="6" max="6" width="6.140625" customWidth="1"/>
    <col min="7" max="8" width="5.7109375" customWidth="1"/>
    <col min="9" max="10" width="6.85546875" customWidth="1"/>
    <col min="11" max="11" width="6" customWidth="1"/>
    <col min="12" max="12" width="7.7109375" customWidth="1"/>
    <col min="13" max="13" width="5.28515625" customWidth="1"/>
    <col min="14" max="14" width="4.140625" customWidth="1"/>
    <col min="15" max="15" width="5.28515625" customWidth="1"/>
    <col min="16" max="16" width="6" customWidth="1"/>
    <col min="17" max="17" width="5.7109375" customWidth="1"/>
    <col min="18" max="18" width="5.5703125" customWidth="1"/>
    <col min="19" max="19" width="5.7109375" customWidth="1"/>
    <col min="20" max="21" width="5.85546875" customWidth="1"/>
    <col min="22" max="22" width="6" customWidth="1"/>
    <col min="23" max="23" width="5.85546875" customWidth="1"/>
    <col min="24" max="24" width="6.140625" customWidth="1"/>
    <col min="25" max="26" width="6" customWidth="1"/>
    <col min="27" max="27" width="5.7109375" customWidth="1"/>
  </cols>
  <sheetData>
    <row r="1" spans="1:28" ht="39.75" customHeight="1" x14ac:dyDescent="0.25">
      <c r="A1" s="41"/>
      <c r="B1" s="41" t="s">
        <v>105</v>
      </c>
      <c r="C1" s="41"/>
    </row>
    <row r="2" spans="1:28" ht="37.5" customHeight="1" x14ac:dyDescent="0.25">
      <c r="A2" s="175" t="s">
        <v>0</v>
      </c>
      <c r="B2" s="178" t="s">
        <v>1</v>
      </c>
      <c r="C2" s="181" t="s">
        <v>2</v>
      </c>
      <c r="D2" s="182"/>
      <c r="E2" s="183"/>
      <c r="F2" s="151" t="s">
        <v>4</v>
      </c>
      <c r="G2" s="152"/>
      <c r="H2" s="152"/>
      <c r="I2" s="152"/>
      <c r="J2" s="152"/>
      <c r="K2" s="152"/>
      <c r="L2" s="152"/>
      <c r="M2" s="152"/>
      <c r="N2" s="152"/>
      <c r="O2" s="186"/>
      <c r="P2" s="151" t="s">
        <v>11</v>
      </c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</row>
    <row r="3" spans="1:28" ht="21" customHeight="1" x14ac:dyDescent="0.25">
      <c r="A3" s="176"/>
      <c r="B3" s="179"/>
      <c r="C3" s="142"/>
      <c r="D3" s="142"/>
      <c r="E3" s="142"/>
      <c r="F3" s="184" t="s">
        <v>5</v>
      </c>
      <c r="G3" s="156" t="s">
        <v>115</v>
      </c>
      <c r="H3" s="143"/>
      <c r="I3" s="158" t="s">
        <v>6</v>
      </c>
      <c r="J3" s="159"/>
      <c r="K3" s="159"/>
      <c r="L3" s="159"/>
      <c r="M3" s="159"/>
      <c r="N3" s="159"/>
      <c r="O3" s="160"/>
      <c r="P3" s="153" t="s">
        <v>12</v>
      </c>
      <c r="Q3" s="154"/>
      <c r="R3" s="154"/>
      <c r="S3" s="155"/>
      <c r="T3" s="153" t="s">
        <v>13</v>
      </c>
      <c r="U3" s="154"/>
      <c r="V3" s="154"/>
      <c r="W3" s="155"/>
      <c r="X3" s="153" t="s">
        <v>14</v>
      </c>
      <c r="Y3" s="154"/>
      <c r="Z3" s="154"/>
      <c r="AA3" s="155"/>
    </row>
    <row r="4" spans="1:28" x14ac:dyDescent="0.25">
      <c r="A4" s="176"/>
      <c r="B4" s="179"/>
      <c r="C4" s="142"/>
      <c r="D4" s="142"/>
      <c r="E4" s="142"/>
      <c r="F4" s="187"/>
      <c r="G4" s="188"/>
      <c r="H4" s="144"/>
      <c r="I4" s="158"/>
      <c r="J4" s="159"/>
      <c r="K4" s="159"/>
      <c r="L4" s="159"/>
      <c r="M4" s="159"/>
      <c r="N4" s="159"/>
      <c r="O4" s="160"/>
      <c r="P4" s="153" t="s">
        <v>103</v>
      </c>
      <c r="Q4" s="155"/>
      <c r="R4" s="153" t="s">
        <v>104</v>
      </c>
      <c r="S4" s="155"/>
      <c r="T4" s="153" t="s">
        <v>150</v>
      </c>
      <c r="U4" s="155"/>
      <c r="V4" s="153" t="s">
        <v>151</v>
      </c>
      <c r="W4" s="155"/>
      <c r="X4" s="153" t="s">
        <v>152</v>
      </c>
      <c r="Y4" s="155"/>
      <c r="Z4" s="153" t="s">
        <v>153</v>
      </c>
      <c r="AA4" s="155"/>
    </row>
    <row r="5" spans="1:28" ht="24" customHeight="1" x14ac:dyDescent="0.25">
      <c r="A5" s="176"/>
      <c r="B5" s="179"/>
      <c r="C5" s="184" t="s">
        <v>114</v>
      </c>
      <c r="D5" s="145"/>
      <c r="E5" s="184" t="s">
        <v>3</v>
      </c>
      <c r="F5" s="187"/>
      <c r="G5" s="188"/>
      <c r="H5" s="146"/>
      <c r="I5" s="156" t="s">
        <v>7</v>
      </c>
      <c r="J5" s="143"/>
      <c r="K5" s="158" t="s">
        <v>8</v>
      </c>
      <c r="L5" s="160"/>
      <c r="M5" s="156" t="s">
        <v>108</v>
      </c>
      <c r="N5" s="156" t="s">
        <v>9</v>
      </c>
      <c r="O5" s="156" t="s">
        <v>10</v>
      </c>
      <c r="P5" s="151" t="s">
        <v>15</v>
      </c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</row>
    <row r="6" spans="1:28" ht="73.5" customHeight="1" x14ac:dyDescent="0.25">
      <c r="A6" s="177"/>
      <c r="B6" s="180"/>
      <c r="C6" s="185"/>
      <c r="D6" s="147" t="s">
        <v>109</v>
      </c>
      <c r="E6" s="185"/>
      <c r="F6" s="185"/>
      <c r="G6" s="157"/>
      <c r="H6" s="148" t="s">
        <v>116</v>
      </c>
      <c r="I6" s="157"/>
      <c r="J6" s="148" t="s">
        <v>107</v>
      </c>
      <c r="K6" s="149" t="s">
        <v>139</v>
      </c>
      <c r="L6" s="149" t="s">
        <v>26</v>
      </c>
      <c r="M6" s="157"/>
      <c r="N6" s="157"/>
      <c r="O6" s="157"/>
      <c r="P6" s="150" t="s">
        <v>16</v>
      </c>
      <c r="Q6" s="150" t="s">
        <v>17</v>
      </c>
      <c r="R6" s="150" t="s">
        <v>16</v>
      </c>
      <c r="S6" s="150" t="s">
        <v>17</v>
      </c>
      <c r="T6" s="150" t="s">
        <v>16</v>
      </c>
      <c r="U6" s="150" t="s">
        <v>17</v>
      </c>
      <c r="V6" s="150" t="s">
        <v>16</v>
      </c>
      <c r="W6" s="150" t="s">
        <v>17</v>
      </c>
      <c r="X6" s="150" t="s">
        <v>16</v>
      </c>
      <c r="Y6" s="150" t="s">
        <v>17</v>
      </c>
      <c r="Z6" s="150" t="s">
        <v>16</v>
      </c>
      <c r="AA6" s="150" t="s">
        <v>17</v>
      </c>
    </row>
    <row r="7" spans="1:28" ht="15.75" thickBot="1" x14ac:dyDescent="0.3">
      <c r="A7" s="1">
        <v>1</v>
      </c>
      <c r="B7" s="1">
        <v>2</v>
      </c>
      <c r="C7" s="1">
        <v>3</v>
      </c>
      <c r="D7" s="1"/>
      <c r="E7" s="1">
        <v>4</v>
      </c>
      <c r="F7" s="1">
        <v>5</v>
      </c>
      <c r="G7" s="1">
        <v>6</v>
      </c>
      <c r="H7" s="1"/>
      <c r="I7" s="1">
        <v>7</v>
      </c>
      <c r="J7" s="1"/>
      <c r="K7" s="1">
        <v>8</v>
      </c>
      <c r="L7" s="1">
        <v>9</v>
      </c>
      <c r="M7" s="1">
        <v>10</v>
      </c>
      <c r="N7" s="1">
        <v>11</v>
      </c>
      <c r="O7" s="1">
        <v>12</v>
      </c>
      <c r="P7" s="1">
        <v>13</v>
      </c>
      <c r="Q7" s="1">
        <v>14</v>
      </c>
      <c r="R7" s="1">
        <v>15</v>
      </c>
      <c r="S7" s="1">
        <v>16</v>
      </c>
      <c r="T7" s="1">
        <v>17</v>
      </c>
      <c r="U7" s="1">
        <v>18</v>
      </c>
      <c r="V7" s="1">
        <v>19</v>
      </c>
      <c r="W7" s="1">
        <v>20</v>
      </c>
      <c r="X7" s="1">
        <v>21</v>
      </c>
      <c r="Y7" s="1">
        <v>22</v>
      </c>
      <c r="Z7" s="1">
        <v>23</v>
      </c>
      <c r="AA7" s="1">
        <v>24</v>
      </c>
    </row>
    <row r="8" spans="1:28" ht="16.5" thickBot="1" x14ac:dyDescent="0.3">
      <c r="A8" s="27" t="s">
        <v>34</v>
      </c>
      <c r="B8" s="7" t="s">
        <v>35</v>
      </c>
      <c r="C8" s="8">
        <v>1</v>
      </c>
      <c r="D8" s="8">
        <v>12</v>
      </c>
      <c r="E8" s="8">
        <v>4</v>
      </c>
      <c r="F8" s="8">
        <f t="shared" ref="F8:AA8" si="0">F9+F21+F24+F26</f>
        <v>1476</v>
      </c>
      <c r="G8" s="8">
        <f t="shared" si="0"/>
        <v>74</v>
      </c>
      <c r="H8" s="8">
        <f t="shared" si="0"/>
        <v>50</v>
      </c>
      <c r="I8" s="8">
        <f t="shared" si="0"/>
        <v>1378</v>
      </c>
      <c r="J8" s="8">
        <f t="shared" si="0"/>
        <v>0</v>
      </c>
      <c r="K8" s="8">
        <f t="shared" si="0"/>
        <v>1015</v>
      </c>
      <c r="L8" s="8">
        <f t="shared" si="0"/>
        <v>363</v>
      </c>
      <c r="M8" s="8">
        <f t="shared" si="0"/>
        <v>0</v>
      </c>
      <c r="N8" s="8">
        <f t="shared" si="0"/>
        <v>12</v>
      </c>
      <c r="O8" s="8">
        <f t="shared" si="0"/>
        <v>12</v>
      </c>
      <c r="P8" s="8">
        <f t="shared" si="0"/>
        <v>580</v>
      </c>
      <c r="Q8" s="8">
        <f t="shared" si="0"/>
        <v>32</v>
      </c>
      <c r="R8" s="8">
        <f t="shared" si="0"/>
        <v>798</v>
      </c>
      <c r="S8" s="8">
        <f t="shared" si="0"/>
        <v>42</v>
      </c>
      <c r="T8" s="8">
        <f t="shared" si="0"/>
        <v>0</v>
      </c>
      <c r="U8" s="8">
        <f t="shared" si="0"/>
        <v>0</v>
      </c>
      <c r="V8" s="8">
        <f t="shared" si="0"/>
        <v>0</v>
      </c>
      <c r="W8" s="8">
        <f t="shared" si="0"/>
        <v>0</v>
      </c>
      <c r="X8" s="8">
        <f t="shared" si="0"/>
        <v>0</v>
      </c>
      <c r="Y8" s="8">
        <f t="shared" si="0"/>
        <v>0</v>
      </c>
      <c r="Z8" s="8">
        <f t="shared" si="0"/>
        <v>0</v>
      </c>
      <c r="AA8" s="8">
        <f t="shared" si="0"/>
        <v>0</v>
      </c>
      <c r="AB8" s="42"/>
    </row>
    <row r="9" spans="1:28" ht="16.5" thickBot="1" x14ac:dyDescent="0.3">
      <c r="A9" s="27" t="s">
        <v>36</v>
      </c>
      <c r="B9" s="7" t="s">
        <v>124</v>
      </c>
      <c r="C9" s="8">
        <v>1</v>
      </c>
      <c r="D9" s="8">
        <v>10</v>
      </c>
      <c r="E9" s="8">
        <v>2</v>
      </c>
      <c r="F9" s="8">
        <f t="shared" ref="F9:AA9" si="1">SUM(F10:F20)</f>
        <v>1052</v>
      </c>
      <c r="G9" s="8">
        <f t="shared" si="1"/>
        <v>44</v>
      </c>
      <c r="H9" s="8">
        <f t="shared" si="1"/>
        <v>40</v>
      </c>
      <c r="I9" s="8">
        <f t="shared" si="1"/>
        <v>1000</v>
      </c>
      <c r="J9" s="8">
        <f t="shared" si="1"/>
        <v>0</v>
      </c>
      <c r="K9" s="8">
        <f t="shared" si="1"/>
        <v>695</v>
      </c>
      <c r="L9" s="8">
        <f t="shared" si="1"/>
        <v>305</v>
      </c>
      <c r="M9" s="8">
        <f t="shared" si="1"/>
        <v>0</v>
      </c>
      <c r="N9" s="8">
        <f t="shared" si="1"/>
        <v>4</v>
      </c>
      <c r="O9" s="8">
        <f t="shared" si="1"/>
        <v>4</v>
      </c>
      <c r="P9" s="8">
        <f t="shared" si="1"/>
        <v>448</v>
      </c>
      <c r="Q9" s="8">
        <f t="shared" si="1"/>
        <v>24</v>
      </c>
      <c r="R9" s="8">
        <f t="shared" si="1"/>
        <v>552</v>
      </c>
      <c r="S9" s="8">
        <f t="shared" si="1"/>
        <v>20</v>
      </c>
      <c r="T9" s="8">
        <f t="shared" si="1"/>
        <v>0</v>
      </c>
      <c r="U9" s="8">
        <f t="shared" si="1"/>
        <v>0</v>
      </c>
      <c r="V9" s="8">
        <f t="shared" si="1"/>
        <v>0</v>
      </c>
      <c r="W9" s="8">
        <f t="shared" si="1"/>
        <v>0</v>
      </c>
      <c r="X9" s="8">
        <f t="shared" si="1"/>
        <v>0</v>
      </c>
      <c r="Y9" s="8">
        <f t="shared" si="1"/>
        <v>0</v>
      </c>
      <c r="Z9" s="8">
        <f t="shared" si="1"/>
        <v>0</v>
      </c>
      <c r="AA9" s="8">
        <f t="shared" si="1"/>
        <v>0</v>
      </c>
    </row>
    <row r="10" spans="1:28" ht="16.5" thickBot="1" x14ac:dyDescent="0.3">
      <c r="A10" s="28" t="s">
        <v>67</v>
      </c>
      <c r="B10" s="62" t="s">
        <v>27</v>
      </c>
      <c r="C10" s="9"/>
      <c r="D10" s="9"/>
      <c r="E10" s="9">
        <v>2</v>
      </c>
      <c r="F10" s="10">
        <f>G10+I10+N10+O10</f>
        <v>96</v>
      </c>
      <c r="G10" s="39">
        <v>8</v>
      </c>
      <c r="H10" s="39">
        <v>4</v>
      </c>
      <c r="I10" s="67">
        <v>80</v>
      </c>
      <c r="J10" s="40">
        <v>0</v>
      </c>
      <c r="K10" s="9">
        <f>I10-L10</f>
        <v>60</v>
      </c>
      <c r="L10" s="16">
        <v>20</v>
      </c>
      <c r="M10" s="9"/>
      <c r="N10" s="9">
        <v>4</v>
      </c>
      <c r="O10" s="9">
        <v>4</v>
      </c>
      <c r="P10" s="67">
        <v>34</v>
      </c>
      <c r="Q10" s="12">
        <v>2</v>
      </c>
      <c r="R10" s="67">
        <v>46</v>
      </c>
      <c r="S10" s="12">
        <v>6</v>
      </c>
      <c r="T10" s="11"/>
      <c r="U10" s="9"/>
      <c r="V10" s="11"/>
      <c r="W10" s="9"/>
      <c r="X10" s="11"/>
      <c r="Y10" s="9"/>
      <c r="Z10" s="11"/>
      <c r="AA10" s="9"/>
    </row>
    <row r="11" spans="1:28" ht="16.5" thickBot="1" x14ac:dyDescent="0.3">
      <c r="A11" s="29" t="s">
        <v>76</v>
      </c>
      <c r="B11" s="62" t="s">
        <v>28</v>
      </c>
      <c r="C11" s="12"/>
      <c r="D11" s="12">
        <v>2</v>
      </c>
      <c r="E11" s="12"/>
      <c r="F11" s="10">
        <f t="shared" ref="F11:F20" si="2">G11+I11+N11+O11</f>
        <v>121</v>
      </c>
      <c r="G11" s="39">
        <v>4</v>
      </c>
      <c r="H11" s="39">
        <v>4</v>
      </c>
      <c r="I11" s="67">
        <v>117</v>
      </c>
      <c r="J11" s="40">
        <v>0</v>
      </c>
      <c r="K11" s="9">
        <f t="shared" ref="K11:K20" si="3">I11-L11</f>
        <v>117</v>
      </c>
      <c r="L11" s="16">
        <v>0</v>
      </c>
      <c r="M11" s="12"/>
      <c r="N11" s="12"/>
      <c r="O11" s="12"/>
      <c r="P11" s="67">
        <v>48</v>
      </c>
      <c r="Q11" s="12">
        <v>2</v>
      </c>
      <c r="R11" s="67">
        <v>69</v>
      </c>
      <c r="S11" s="12">
        <v>2</v>
      </c>
      <c r="T11" s="13"/>
      <c r="U11" s="12"/>
      <c r="V11" s="14"/>
      <c r="W11" s="12"/>
      <c r="X11" s="15"/>
      <c r="Y11" s="12"/>
      <c r="Z11" s="15"/>
      <c r="AA11" s="12"/>
    </row>
    <row r="12" spans="1:28" ht="16.5" thickBot="1" x14ac:dyDescent="0.3">
      <c r="A12" s="30" t="s">
        <v>84</v>
      </c>
      <c r="B12" s="63" t="s">
        <v>29</v>
      </c>
      <c r="C12" s="12"/>
      <c r="D12" s="12">
        <v>2</v>
      </c>
      <c r="E12" s="12"/>
      <c r="F12" s="10">
        <f t="shared" si="2"/>
        <v>121</v>
      </c>
      <c r="G12" s="39">
        <v>4</v>
      </c>
      <c r="H12" s="39">
        <v>4</v>
      </c>
      <c r="I12" s="67">
        <v>117</v>
      </c>
      <c r="J12" s="40">
        <v>0</v>
      </c>
      <c r="K12" s="9">
        <f t="shared" si="3"/>
        <v>0</v>
      </c>
      <c r="L12" s="16">
        <v>117</v>
      </c>
      <c r="M12" s="12"/>
      <c r="N12" s="12"/>
      <c r="O12" s="12"/>
      <c r="P12" s="67">
        <v>48</v>
      </c>
      <c r="Q12" s="12">
        <v>2</v>
      </c>
      <c r="R12" s="67">
        <v>69</v>
      </c>
      <c r="S12" s="12">
        <v>2</v>
      </c>
      <c r="T12" s="13"/>
      <c r="U12" s="12"/>
      <c r="V12" s="14"/>
      <c r="W12" s="12"/>
      <c r="X12" s="15"/>
      <c r="Y12" s="12"/>
      <c r="Z12" s="15"/>
      <c r="AA12" s="12"/>
    </row>
    <row r="13" spans="1:28" ht="16.5" thickBot="1" x14ac:dyDescent="0.3">
      <c r="A13" s="30" t="s">
        <v>92</v>
      </c>
      <c r="B13" s="63" t="s">
        <v>30</v>
      </c>
      <c r="C13" s="12"/>
      <c r="D13" s="12">
        <v>2</v>
      </c>
      <c r="E13" s="12"/>
      <c r="F13" s="10">
        <f t="shared" si="2"/>
        <v>204</v>
      </c>
      <c r="G13" s="39">
        <v>4</v>
      </c>
      <c r="H13" s="39">
        <v>4</v>
      </c>
      <c r="I13" s="67">
        <v>200</v>
      </c>
      <c r="J13" s="40">
        <v>0</v>
      </c>
      <c r="K13" s="9">
        <f t="shared" si="3"/>
        <v>180</v>
      </c>
      <c r="L13" s="16">
        <v>20</v>
      </c>
      <c r="M13" s="12"/>
      <c r="N13" s="12"/>
      <c r="O13" s="12"/>
      <c r="P13" s="67">
        <v>68</v>
      </c>
      <c r="Q13" s="12">
        <v>2</v>
      </c>
      <c r="R13" s="67">
        <v>132</v>
      </c>
      <c r="S13" s="12">
        <v>2</v>
      </c>
      <c r="T13" s="17"/>
      <c r="U13" s="12"/>
      <c r="V13" s="18"/>
      <c r="W13" s="12"/>
      <c r="X13" s="15"/>
      <c r="Y13" s="12"/>
      <c r="Z13" s="15"/>
      <c r="AA13" s="12"/>
    </row>
    <row r="14" spans="1:28" ht="16.5" thickBot="1" x14ac:dyDescent="0.3">
      <c r="A14" s="30" t="s">
        <v>100</v>
      </c>
      <c r="B14" s="63" t="s">
        <v>37</v>
      </c>
      <c r="C14" s="12"/>
      <c r="D14" s="12">
        <v>1</v>
      </c>
      <c r="E14" s="12"/>
      <c r="F14" s="10">
        <f t="shared" si="2"/>
        <v>58</v>
      </c>
      <c r="G14" s="39">
        <v>4</v>
      </c>
      <c r="H14" s="39">
        <v>4</v>
      </c>
      <c r="I14" s="67">
        <v>54</v>
      </c>
      <c r="J14" s="40">
        <v>0</v>
      </c>
      <c r="K14" s="9">
        <f t="shared" si="3"/>
        <v>25</v>
      </c>
      <c r="L14" s="16">
        <v>29</v>
      </c>
      <c r="M14" s="12"/>
      <c r="N14" s="12"/>
      <c r="O14" s="12"/>
      <c r="P14" s="67">
        <v>54</v>
      </c>
      <c r="Q14" s="12">
        <v>4</v>
      </c>
      <c r="R14" s="67"/>
      <c r="S14" s="12"/>
      <c r="T14" s="17"/>
      <c r="U14" s="12"/>
      <c r="V14" s="18"/>
      <c r="W14" s="12"/>
      <c r="X14" s="15"/>
      <c r="Y14" s="12"/>
      <c r="Z14" s="15"/>
      <c r="AA14" s="12"/>
    </row>
    <row r="15" spans="1:28" ht="16.5" thickBot="1" x14ac:dyDescent="0.3">
      <c r="A15" s="30" t="s">
        <v>117</v>
      </c>
      <c r="B15" s="64" t="s">
        <v>32</v>
      </c>
      <c r="C15" s="12"/>
      <c r="D15" s="12">
        <v>2</v>
      </c>
      <c r="E15" s="12"/>
      <c r="F15" s="10">
        <f t="shared" si="2"/>
        <v>84</v>
      </c>
      <c r="G15" s="39">
        <v>4</v>
      </c>
      <c r="H15" s="39">
        <v>4</v>
      </c>
      <c r="I15" s="67">
        <v>80</v>
      </c>
      <c r="J15" s="40">
        <v>0</v>
      </c>
      <c r="K15" s="9">
        <f t="shared" si="3"/>
        <v>69</v>
      </c>
      <c r="L15" s="16">
        <v>11</v>
      </c>
      <c r="M15" s="12"/>
      <c r="N15" s="12"/>
      <c r="O15" s="12"/>
      <c r="P15" s="67">
        <v>36</v>
      </c>
      <c r="Q15" s="12">
        <v>2</v>
      </c>
      <c r="R15" s="67">
        <v>44</v>
      </c>
      <c r="S15" s="12">
        <v>2</v>
      </c>
      <c r="T15" s="17"/>
      <c r="U15" s="12"/>
      <c r="V15" s="18"/>
      <c r="W15" s="12"/>
      <c r="X15" s="15"/>
      <c r="Y15" s="12"/>
      <c r="Z15" s="15"/>
      <c r="AA15" s="12"/>
    </row>
    <row r="16" spans="1:28" ht="18" customHeight="1" thickBot="1" x14ac:dyDescent="0.3">
      <c r="A16" s="30" t="s">
        <v>118</v>
      </c>
      <c r="B16" s="63" t="s">
        <v>31</v>
      </c>
      <c r="C16" s="12"/>
      <c r="D16" s="12">
        <v>2</v>
      </c>
      <c r="E16" s="12"/>
      <c r="F16" s="10">
        <f t="shared" si="2"/>
        <v>102</v>
      </c>
      <c r="G16" s="39">
        <v>4</v>
      </c>
      <c r="H16" s="39">
        <v>4</v>
      </c>
      <c r="I16" s="67">
        <v>98</v>
      </c>
      <c r="J16" s="40">
        <v>0</v>
      </c>
      <c r="K16" s="9">
        <f t="shared" si="3"/>
        <v>89</v>
      </c>
      <c r="L16" s="16">
        <v>9</v>
      </c>
      <c r="M16" s="12"/>
      <c r="N16" s="12"/>
      <c r="O16" s="12"/>
      <c r="P16" s="67">
        <v>34</v>
      </c>
      <c r="Q16" s="12">
        <v>2</v>
      </c>
      <c r="R16" s="67">
        <v>64</v>
      </c>
      <c r="S16" s="12">
        <v>2</v>
      </c>
      <c r="T16" s="17"/>
      <c r="U16" s="12"/>
      <c r="V16" s="18"/>
      <c r="W16" s="12"/>
      <c r="X16" s="15"/>
      <c r="Y16" s="12"/>
      <c r="Z16" s="15"/>
      <c r="AA16" s="12"/>
    </row>
    <row r="17" spans="1:29" ht="16.5" thickBot="1" x14ac:dyDescent="0.3">
      <c r="A17" s="30" t="s">
        <v>119</v>
      </c>
      <c r="B17" s="62" t="s">
        <v>112</v>
      </c>
      <c r="C17" s="12"/>
      <c r="D17" s="12">
        <v>2</v>
      </c>
      <c r="E17" s="12"/>
      <c r="F17" s="10">
        <f t="shared" si="2"/>
        <v>82</v>
      </c>
      <c r="G17" s="39">
        <v>4</v>
      </c>
      <c r="H17" s="39">
        <v>4</v>
      </c>
      <c r="I17" s="67">
        <v>78</v>
      </c>
      <c r="J17" s="40">
        <v>0</v>
      </c>
      <c r="K17" s="9">
        <f t="shared" si="3"/>
        <v>66</v>
      </c>
      <c r="L17" s="16">
        <v>12</v>
      </c>
      <c r="M17" s="12"/>
      <c r="N17" s="12"/>
      <c r="O17" s="12"/>
      <c r="P17" s="67">
        <v>34</v>
      </c>
      <c r="Q17" s="12">
        <v>2</v>
      </c>
      <c r="R17" s="67">
        <v>44</v>
      </c>
      <c r="S17" s="12">
        <v>2</v>
      </c>
      <c r="T17" s="17"/>
      <c r="U17" s="12"/>
      <c r="V17" s="18"/>
      <c r="W17" s="12"/>
      <c r="X17" s="15"/>
      <c r="Y17" s="12"/>
      <c r="Z17" s="15"/>
      <c r="AA17" s="12"/>
    </row>
    <row r="18" spans="1:29" ht="16.5" thickBot="1" x14ac:dyDescent="0.3">
      <c r="A18" s="30" t="s">
        <v>120</v>
      </c>
      <c r="B18" s="63" t="s">
        <v>33</v>
      </c>
      <c r="C18" s="12"/>
      <c r="D18" s="12">
        <v>1</v>
      </c>
      <c r="E18" s="12"/>
      <c r="F18" s="10">
        <f t="shared" si="2"/>
        <v>44</v>
      </c>
      <c r="G18" s="39">
        <v>4</v>
      </c>
      <c r="H18" s="39">
        <v>4</v>
      </c>
      <c r="I18" s="67">
        <v>40</v>
      </c>
      <c r="J18" s="40">
        <v>0</v>
      </c>
      <c r="K18" s="9">
        <f t="shared" si="3"/>
        <v>30</v>
      </c>
      <c r="L18" s="16">
        <v>10</v>
      </c>
      <c r="M18" s="12"/>
      <c r="N18" s="12"/>
      <c r="O18" s="12"/>
      <c r="P18" s="67">
        <v>40</v>
      </c>
      <c r="Q18" s="12">
        <v>4</v>
      </c>
      <c r="R18" s="67"/>
      <c r="S18" s="12"/>
      <c r="T18" s="17"/>
      <c r="U18" s="12"/>
      <c r="V18" s="18"/>
      <c r="W18" s="12"/>
      <c r="X18" s="15"/>
      <c r="Y18" s="12"/>
      <c r="Z18" s="15"/>
      <c r="AA18" s="12"/>
    </row>
    <row r="19" spans="1:29" ht="16.5" thickBot="1" x14ac:dyDescent="0.3">
      <c r="A19" s="30" t="s">
        <v>121</v>
      </c>
      <c r="B19" s="62" t="s">
        <v>113</v>
      </c>
      <c r="C19" s="12"/>
      <c r="D19" s="12">
        <v>2</v>
      </c>
      <c r="E19" s="12"/>
      <c r="F19" s="10">
        <f t="shared" si="2"/>
        <v>80</v>
      </c>
      <c r="G19" s="39">
        <v>0</v>
      </c>
      <c r="H19" s="39">
        <v>0</v>
      </c>
      <c r="I19" s="67">
        <v>80</v>
      </c>
      <c r="J19" s="40">
        <v>0</v>
      </c>
      <c r="K19" s="9">
        <f t="shared" si="3"/>
        <v>6</v>
      </c>
      <c r="L19" s="16">
        <v>74</v>
      </c>
      <c r="M19" s="12"/>
      <c r="N19" s="12"/>
      <c r="O19" s="12"/>
      <c r="P19" s="67">
        <v>34</v>
      </c>
      <c r="Q19" s="12">
        <v>0</v>
      </c>
      <c r="R19" s="67">
        <v>46</v>
      </c>
      <c r="S19" s="12">
        <v>0</v>
      </c>
      <c r="T19" s="17"/>
      <c r="U19" s="12"/>
      <c r="V19" s="18"/>
      <c r="W19" s="12"/>
      <c r="X19" s="15"/>
      <c r="Y19" s="12"/>
      <c r="Z19" s="15"/>
      <c r="AA19" s="12"/>
    </row>
    <row r="20" spans="1:29" ht="17.25" customHeight="1" thickBot="1" x14ac:dyDescent="0.3">
      <c r="A20" s="30" t="s">
        <v>122</v>
      </c>
      <c r="B20" s="63" t="s">
        <v>138</v>
      </c>
      <c r="C20" s="12"/>
      <c r="D20" s="12">
        <v>2</v>
      </c>
      <c r="E20" s="12"/>
      <c r="F20" s="10">
        <f t="shared" si="2"/>
        <v>60</v>
      </c>
      <c r="G20" s="39">
        <v>4</v>
      </c>
      <c r="H20" s="39">
        <v>4</v>
      </c>
      <c r="I20" s="67">
        <v>56</v>
      </c>
      <c r="J20" s="40">
        <v>0</v>
      </c>
      <c r="K20" s="9">
        <f t="shared" si="3"/>
        <v>53</v>
      </c>
      <c r="L20" s="16">
        <v>3</v>
      </c>
      <c r="M20" s="12"/>
      <c r="N20" s="12"/>
      <c r="O20" s="12"/>
      <c r="P20" s="67">
        <v>18</v>
      </c>
      <c r="Q20" s="12">
        <v>2</v>
      </c>
      <c r="R20" s="67">
        <v>38</v>
      </c>
      <c r="S20" s="12">
        <v>2</v>
      </c>
      <c r="T20" s="17"/>
      <c r="U20" s="12"/>
      <c r="V20" s="18"/>
      <c r="W20" s="12"/>
      <c r="X20" s="15"/>
      <c r="Y20" s="12"/>
      <c r="Z20" s="15"/>
      <c r="AA20" s="12"/>
    </row>
    <row r="21" spans="1:29" ht="15.75" x14ac:dyDescent="0.25">
      <c r="A21" s="31"/>
      <c r="B21" s="6" t="s">
        <v>125</v>
      </c>
      <c r="C21" s="19">
        <v>0</v>
      </c>
      <c r="D21" s="19"/>
      <c r="E21" s="19"/>
      <c r="F21" s="19">
        <f>SUM(F22:F23)</f>
        <v>350</v>
      </c>
      <c r="G21" s="19">
        <f>SUM(G22:G23)</f>
        <v>20</v>
      </c>
      <c r="H21" s="19"/>
      <c r="I21" s="19">
        <f t="shared" ref="I21:AA21" si="4">SUM(I22:I23)</f>
        <v>314</v>
      </c>
      <c r="J21" s="19">
        <f t="shared" si="4"/>
        <v>0</v>
      </c>
      <c r="K21" s="19">
        <f t="shared" si="4"/>
        <v>276</v>
      </c>
      <c r="L21" s="19">
        <f t="shared" si="4"/>
        <v>38</v>
      </c>
      <c r="M21" s="19">
        <f t="shared" si="4"/>
        <v>0</v>
      </c>
      <c r="N21" s="19">
        <f t="shared" si="4"/>
        <v>8</v>
      </c>
      <c r="O21" s="19">
        <f t="shared" si="4"/>
        <v>8</v>
      </c>
      <c r="P21" s="19">
        <f t="shared" si="4"/>
        <v>116</v>
      </c>
      <c r="Q21" s="19">
        <f t="shared" si="4"/>
        <v>4</v>
      </c>
      <c r="R21" s="19">
        <f t="shared" si="4"/>
        <v>198</v>
      </c>
      <c r="S21" s="19">
        <f t="shared" si="4"/>
        <v>16</v>
      </c>
      <c r="T21" s="19">
        <f t="shared" si="4"/>
        <v>0</v>
      </c>
      <c r="U21" s="19">
        <f t="shared" si="4"/>
        <v>0</v>
      </c>
      <c r="V21" s="19">
        <f t="shared" si="4"/>
        <v>0</v>
      </c>
      <c r="W21" s="19">
        <f t="shared" si="4"/>
        <v>0</v>
      </c>
      <c r="X21" s="19">
        <f t="shared" si="4"/>
        <v>0</v>
      </c>
      <c r="Y21" s="19">
        <f t="shared" si="4"/>
        <v>0</v>
      </c>
      <c r="Z21" s="19">
        <f t="shared" si="4"/>
        <v>0</v>
      </c>
      <c r="AA21" s="19">
        <f t="shared" si="4"/>
        <v>0</v>
      </c>
    </row>
    <row r="22" spans="1:29" ht="15.75" x14ac:dyDescent="0.25">
      <c r="A22" s="32" t="s">
        <v>134</v>
      </c>
      <c r="B22" s="4" t="s">
        <v>38</v>
      </c>
      <c r="C22" s="12"/>
      <c r="D22" s="12"/>
      <c r="E22" s="12">
        <v>2</v>
      </c>
      <c r="F22" s="3">
        <f>G22+I22+N22+O22</f>
        <v>170</v>
      </c>
      <c r="G22" s="39">
        <v>10</v>
      </c>
      <c r="H22" s="39">
        <v>4</v>
      </c>
      <c r="I22" s="67">
        <v>152</v>
      </c>
      <c r="J22" s="25">
        <v>0</v>
      </c>
      <c r="K22" s="12">
        <f>I22-L22</f>
        <v>138</v>
      </c>
      <c r="L22" s="16">
        <v>14</v>
      </c>
      <c r="M22" s="12"/>
      <c r="N22" s="12">
        <v>4</v>
      </c>
      <c r="O22" s="12">
        <v>4</v>
      </c>
      <c r="P22" s="68">
        <v>48</v>
      </c>
      <c r="Q22" s="9">
        <v>2</v>
      </c>
      <c r="R22" s="69">
        <v>104</v>
      </c>
      <c r="S22" s="12">
        <v>8</v>
      </c>
      <c r="T22" s="15"/>
      <c r="U22" s="12"/>
      <c r="V22" s="15"/>
      <c r="W22" s="12"/>
      <c r="X22" s="15"/>
      <c r="Y22" s="12"/>
      <c r="Z22" s="15"/>
      <c r="AA22" s="12"/>
    </row>
    <row r="23" spans="1:29" ht="15.75" x14ac:dyDescent="0.25">
      <c r="A23" s="33" t="s">
        <v>135</v>
      </c>
      <c r="B23" s="5" t="s">
        <v>39</v>
      </c>
      <c r="C23" s="22"/>
      <c r="D23" s="22"/>
      <c r="E23" s="22">
        <v>2</v>
      </c>
      <c r="F23" s="3">
        <f>G23+I23+N23+O23</f>
        <v>180</v>
      </c>
      <c r="G23" s="39">
        <v>10</v>
      </c>
      <c r="H23" s="39">
        <v>4</v>
      </c>
      <c r="I23" s="67">
        <v>162</v>
      </c>
      <c r="J23" s="25">
        <v>0</v>
      </c>
      <c r="K23" s="12">
        <f>I23-L23</f>
        <v>138</v>
      </c>
      <c r="L23" s="16">
        <v>24</v>
      </c>
      <c r="M23" s="12"/>
      <c r="N23" s="22">
        <v>4</v>
      </c>
      <c r="O23" s="22">
        <v>4</v>
      </c>
      <c r="P23" s="68">
        <v>68</v>
      </c>
      <c r="Q23" s="22">
        <v>2</v>
      </c>
      <c r="R23" s="69">
        <v>94</v>
      </c>
      <c r="S23" s="22">
        <v>8</v>
      </c>
      <c r="T23" s="15"/>
      <c r="U23" s="12"/>
      <c r="V23" s="15"/>
      <c r="W23" s="12"/>
      <c r="X23" s="15"/>
      <c r="Y23" s="12"/>
      <c r="Z23" s="15"/>
      <c r="AA23" s="12"/>
    </row>
    <row r="24" spans="1:29" ht="15.75" x14ac:dyDescent="0.25">
      <c r="A24" s="49"/>
      <c r="B24" s="50" t="s">
        <v>123</v>
      </c>
      <c r="C24" s="35">
        <v>0</v>
      </c>
      <c r="D24" s="35"/>
      <c r="E24" s="35"/>
      <c r="F24" s="35">
        <f t="shared" ref="F24:AA24" si="5">SUM(F25:F25)</f>
        <v>38</v>
      </c>
      <c r="G24" s="35">
        <f t="shared" si="5"/>
        <v>6</v>
      </c>
      <c r="H24" s="35">
        <f t="shared" si="5"/>
        <v>6</v>
      </c>
      <c r="I24" s="35">
        <f t="shared" si="5"/>
        <v>32</v>
      </c>
      <c r="J24" s="35">
        <f t="shared" si="5"/>
        <v>0</v>
      </c>
      <c r="K24" s="35">
        <f t="shared" si="5"/>
        <v>20</v>
      </c>
      <c r="L24" s="35">
        <f t="shared" si="5"/>
        <v>12</v>
      </c>
      <c r="M24" s="35">
        <f t="shared" si="5"/>
        <v>0</v>
      </c>
      <c r="N24" s="35">
        <f t="shared" si="5"/>
        <v>0</v>
      </c>
      <c r="O24" s="35">
        <f t="shared" si="5"/>
        <v>0</v>
      </c>
      <c r="P24" s="35">
        <f t="shared" si="5"/>
        <v>16</v>
      </c>
      <c r="Q24" s="35">
        <f t="shared" si="5"/>
        <v>4</v>
      </c>
      <c r="R24" s="35">
        <f t="shared" si="5"/>
        <v>16</v>
      </c>
      <c r="S24" s="35">
        <f t="shared" si="5"/>
        <v>2</v>
      </c>
      <c r="T24" s="35">
        <f t="shared" si="5"/>
        <v>0</v>
      </c>
      <c r="U24" s="35">
        <f t="shared" si="5"/>
        <v>0</v>
      </c>
      <c r="V24" s="35">
        <f t="shared" si="5"/>
        <v>0</v>
      </c>
      <c r="W24" s="35">
        <f t="shared" si="5"/>
        <v>0</v>
      </c>
      <c r="X24" s="35">
        <f t="shared" si="5"/>
        <v>0</v>
      </c>
      <c r="Y24" s="35">
        <f t="shared" si="5"/>
        <v>0</v>
      </c>
      <c r="Z24" s="35">
        <f t="shared" si="5"/>
        <v>0</v>
      </c>
      <c r="AA24" s="35">
        <f t="shared" si="5"/>
        <v>0</v>
      </c>
    </row>
    <row r="25" spans="1:29" ht="16.5" customHeight="1" x14ac:dyDescent="0.25">
      <c r="A25" s="48" t="s">
        <v>136</v>
      </c>
      <c r="B25" s="61" t="s">
        <v>127</v>
      </c>
      <c r="C25" s="12"/>
      <c r="D25" s="12">
        <v>2</v>
      </c>
      <c r="E25" s="12"/>
      <c r="F25" s="26">
        <f>G25+I25</f>
        <v>38</v>
      </c>
      <c r="G25" s="65">
        <v>6</v>
      </c>
      <c r="H25" s="12">
        <v>6</v>
      </c>
      <c r="I25" s="67">
        <v>32</v>
      </c>
      <c r="J25" s="26">
        <v>0</v>
      </c>
      <c r="K25" s="22">
        <f>I25-L25</f>
        <v>20</v>
      </c>
      <c r="L25" s="24">
        <v>12</v>
      </c>
      <c r="M25" s="22"/>
      <c r="N25" s="22"/>
      <c r="O25" s="22"/>
      <c r="P25" s="68">
        <v>16</v>
      </c>
      <c r="Q25" s="12">
        <v>4</v>
      </c>
      <c r="R25" s="69">
        <v>16</v>
      </c>
      <c r="S25" s="12">
        <v>2</v>
      </c>
      <c r="T25" s="26"/>
      <c r="U25" s="22"/>
      <c r="V25" s="26"/>
      <c r="W25" s="22"/>
      <c r="X25" s="26"/>
      <c r="Y25" s="22"/>
      <c r="Z25" s="26"/>
      <c r="AA25" s="22"/>
    </row>
    <row r="26" spans="1:29" ht="15.75" x14ac:dyDescent="0.25">
      <c r="A26" s="60"/>
      <c r="B26" s="51" t="s">
        <v>126</v>
      </c>
      <c r="C26" s="35"/>
      <c r="D26" s="35"/>
      <c r="E26" s="35"/>
      <c r="F26" s="35">
        <f>F27</f>
        <v>36</v>
      </c>
      <c r="G26" s="35">
        <f t="shared" ref="G26:AA26" si="6">G27</f>
        <v>4</v>
      </c>
      <c r="H26" s="35">
        <f t="shared" si="6"/>
        <v>4</v>
      </c>
      <c r="I26" s="35">
        <f t="shared" si="6"/>
        <v>32</v>
      </c>
      <c r="J26" s="35">
        <f t="shared" si="6"/>
        <v>0</v>
      </c>
      <c r="K26" s="35">
        <f t="shared" si="6"/>
        <v>24</v>
      </c>
      <c r="L26" s="35">
        <f t="shared" si="6"/>
        <v>8</v>
      </c>
      <c r="M26" s="35">
        <f t="shared" si="6"/>
        <v>0</v>
      </c>
      <c r="N26" s="35">
        <f t="shared" si="6"/>
        <v>0</v>
      </c>
      <c r="O26" s="35">
        <f t="shared" si="6"/>
        <v>0</v>
      </c>
      <c r="P26" s="35">
        <f t="shared" si="6"/>
        <v>0</v>
      </c>
      <c r="Q26" s="35">
        <f t="shared" si="6"/>
        <v>0</v>
      </c>
      <c r="R26" s="35">
        <f t="shared" si="6"/>
        <v>32</v>
      </c>
      <c r="S26" s="35">
        <f t="shared" si="6"/>
        <v>4</v>
      </c>
      <c r="T26" s="35">
        <f t="shared" si="6"/>
        <v>0</v>
      </c>
      <c r="U26" s="35">
        <f t="shared" si="6"/>
        <v>0</v>
      </c>
      <c r="V26" s="35">
        <f t="shared" si="6"/>
        <v>0</v>
      </c>
      <c r="W26" s="35">
        <f t="shared" si="6"/>
        <v>0</v>
      </c>
      <c r="X26" s="35">
        <f t="shared" si="6"/>
        <v>0</v>
      </c>
      <c r="Y26" s="35">
        <f t="shared" si="6"/>
        <v>0</v>
      </c>
      <c r="Z26" s="35">
        <f t="shared" si="6"/>
        <v>0</v>
      </c>
      <c r="AA26" s="35">
        <f t="shared" si="6"/>
        <v>0</v>
      </c>
    </row>
    <row r="27" spans="1:29" ht="18" customHeight="1" thickBot="1" x14ac:dyDescent="0.3">
      <c r="A27" s="33" t="s">
        <v>137</v>
      </c>
      <c r="B27" s="2" t="s">
        <v>128</v>
      </c>
      <c r="C27" s="12"/>
      <c r="D27" s="12"/>
      <c r="E27" s="12"/>
      <c r="F27" s="15">
        <f>G27+I27</f>
        <v>36</v>
      </c>
      <c r="G27" s="66">
        <v>4</v>
      </c>
      <c r="H27" s="22">
        <v>4</v>
      </c>
      <c r="I27" s="67">
        <v>32</v>
      </c>
      <c r="J27" s="26">
        <v>0</v>
      </c>
      <c r="K27" s="12">
        <f>I27-L27</f>
        <v>24</v>
      </c>
      <c r="L27" s="22">
        <v>8</v>
      </c>
      <c r="M27" s="12"/>
      <c r="N27" s="12"/>
      <c r="O27" s="12"/>
      <c r="P27" s="68"/>
      <c r="Q27" s="22"/>
      <c r="R27" s="69">
        <v>32</v>
      </c>
      <c r="S27" s="22">
        <v>4</v>
      </c>
      <c r="T27" s="15"/>
      <c r="U27" s="12"/>
      <c r="V27" s="15"/>
      <c r="W27" s="12"/>
      <c r="X27" s="15"/>
      <c r="Y27" s="12"/>
      <c r="Z27" s="15"/>
      <c r="AA27" s="12"/>
    </row>
    <row r="28" spans="1:29" ht="16.5" thickBot="1" x14ac:dyDescent="0.3">
      <c r="A28" s="34" t="s">
        <v>41</v>
      </c>
      <c r="B28" s="20" t="s">
        <v>160</v>
      </c>
      <c r="C28" s="19">
        <v>0</v>
      </c>
      <c r="D28" s="19"/>
      <c r="E28" s="19"/>
      <c r="F28" s="21">
        <f t="shared" ref="F28:AA28" si="7">SUM(F29:F42)</f>
        <v>500</v>
      </c>
      <c r="G28" s="21">
        <f t="shared" si="7"/>
        <v>26</v>
      </c>
      <c r="H28" s="21">
        <f t="shared" si="7"/>
        <v>0</v>
      </c>
      <c r="I28" s="21">
        <f t="shared" si="7"/>
        <v>474</v>
      </c>
      <c r="J28" s="21">
        <f t="shared" si="7"/>
        <v>168</v>
      </c>
      <c r="K28" s="21">
        <f t="shared" si="7"/>
        <v>264</v>
      </c>
      <c r="L28" s="21">
        <f t="shared" si="7"/>
        <v>210</v>
      </c>
      <c r="M28" s="21">
        <f t="shared" si="7"/>
        <v>0</v>
      </c>
      <c r="N28" s="21">
        <f t="shared" si="7"/>
        <v>0</v>
      </c>
      <c r="O28" s="21">
        <f t="shared" si="7"/>
        <v>0</v>
      </c>
      <c r="P28" s="21">
        <f t="shared" si="7"/>
        <v>0</v>
      </c>
      <c r="Q28" s="21">
        <f t="shared" si="7"/>
        <v>0</v>
      </c>
      <c r="R28" s="21">
        <f t="shared" si="7"/>
        <v>0</v>
      </c>
      <c r="S28" s="21">
        <f t="shared" si="7"/>
        <v>0</v>
      </c>
      <c r="T28" s="21">
        <f t="shared" si="7"/>
        <v>194</v>
      </c>
      <c r="U28" s="21">
        <f t="shared" si="7"/>
        <v>10</v>
      </c>
      <c r="V28" s="21">
        <f t="shared" si="7"/>
        <v>152</v>
      </c>
      <c r="W28" s="21">
        <f t="shared" si="7"/>
        <v>8</v>
      </c>
      <c r="X28" s="21">
        <f t="shared" si="7"/>
        <v>128</v>
      </c>
      <c r="Y28" s="21">
        <f t="shared" si="7"/>
        <v>8</v>
      </c>
      <c r="Z28" s="21">
        <f t="shared" si="7"/>
        <v>0</v>
      </c>
      <c r="AA28" s="21">
        <f t="shared" si="7"/>
        <v>0</v>
      </c>
      <c r="AC28" s="56"/>
    </row>
    <row r="29" spans="1:29" ht="19.5" customHeight="1" thickBot="1" x14ac:dyDescent="0.3">
      <c r="A29" s="70" t="s">
        <v>43</v>
      </c>
      <c r="B29" s="71" t="s">
        <v>154</v>
      </c>
      <c r="C29" s="16"/>
      <c r="D29" s="16">
        <v>4</v>
      </c>
      <c r="E29" s="16"/>
      <c r="F29" s="72">
        <f>G29+I29+N29+O29</f>
        <v>34</v>
      </c>
      <c r="G29" s="73">
        <v>2</v>
      </c>
      <c r="H29" s="74">
        <v>0</v>
      </c>
      <c r="I29" s="75">
        <v>32</v>
      </c>
      <c r="J29" s="76">
        <v>0</v>
      </c>
      <c r="K29" s="16">
        <f t="shared" ref="K29:K70" si="8">I29-L29</f>
        <v>28</v>
      </c>
      <c r="L29" s="77">
        <v>4</v>
      </c>
      <c r="M29" s="16"/>
      <c r="N29" s="16"/>
      <c r="O29" s="16"/>
      <c r="P29" s="78"/>
      <c r="Q29" s="16"/>
      <c r="R29" s="78"/>
      <c r="S29" s="16"/>
      <c r="T29" s="78"/>
      <c r="U29" s="16"/>
      <c r="V29" s="78">
        <v>32</v>
      </c>
      <c r="W29" s="16">
        <v>2</v>
      </c>
      <c r="X29" s="78"/>
      <c r="Y29" s="16"/>
      <c r="Z29" s="78"/>
      <c r="AA29" s="16"/>
    </row>
    <row r="30" spans="1:29" ht="30.75" customHeight="1" thickBot="1" x14ac:dyDescent="0.3">
      <c r="A30" s="70" t="s">
        <v>52</v>
      </c>
      <c r="B30" s="71" t="s">
        <v>42</v>
      </c>
      <c r="C30" s="16"/>
      <c r="D30" s="16">
        <v>3</v>
      </c>
      <c r="E30" s="16"/>
      <c r="F30" s="72">
        <f>G30+I30+N30+O30</f>
        <v>38</v>
      </c>
      <c r="G30" s="79">
        <v>2</v>
      </c>
      <c r="H30" s="80"/>
      <c r="I30" s="81">
        <v>36</v>
      </c>
      <c r="J30" s="76">
        <v>26</v>
      </c>
      <c r="K30" s="16">
        <f t="shared" si="8"/>
        <v>16</v>
      </c>
      <c r="L30" s="82">
        <v>20</v>
      </c>
      <c r="M30" s="16"/>
      <c r="N30" s="16"/>
      <c r="O30" s="16"/>
      <c r="P30" s="78"/>
      <c r="Q30" s="16"/>
      <c r="R30" s="78"/>
      <c r="S30" s="16"/>
      <c r="T30" s="78">
        <v>36</v>
      </c>
      <c r="U30" s="16">
        <v>2</v>
      </c>
      <c r="V30" s="78"/>
      <c r="W30" s="16"/>
      <c r="X30" s="78"/>
      <c r="Y30" s="16"/>
      <c r="Z30" s="78"/>
      <c r="AA30" s="16"/>
    </row>
    <row r="31" spans="1:29" ht="33.75" customHeight="1" thickBot="1" x14ac:dyDescent="0.3">
      <c r="A31" s="70" t="s">
        <v>53</v>
      </c>
      <c r="B31" s="83" t="s">
        <v>44</v>
      </c>
      <c r="C31" s="16"/>
      <c r="D31" s="16">
        <v>3</v>
      </c>
      <c r="E31" s="16"/>
      <c r="F31" s="72">
        <f t="shared" ref="F31:F42" si="9">G31+I31+N31+O31</f>
        <v>38</v>
      </c>
      <c r="G31" s="84">
        <v>2</v>
      </c>
      <c r="H31" s="85">
        <v>0</v>
      </c>
      <c r="I31" s="86">
        <v>36</v>
      </c>
      <c r="J31" s="87">
        <v>16</v>
      </c>
      <c r="K31" s="16">
        <f t="shared" si="8"/>
        <v>20</v>
      </c>
      <c r="L31" s="88">
        <v>16</v>
      </c>
      <c r="M31" s="16"/>
      <c r="N31" s="16"/>
      <c r="O31" s="16"/>
      <c r="P31" s="78"/>
      <c r="Q31" s="16"/>
      <c r="R31" s="78"/>
      <c r="S31" s="16"/>
      <c r="T31" s="78">
        <v>36</v>
      </c>
      <c r="U31" s="16">
        <v>2</v>
      </c>
      <c r="V31" s="78"/>
      <c r="W31" s="16"/>
      <c r="X31" s="78"/>
      <c r="Y31" s="16"/>
      <c r="Z31" s="78"/>
      <c r="AA31" s="16"/>
    </row>
    <row r="32" spans="1:29" ht="31.5" customHeight="1" thickBot="1" x14ac:dyDescent="0.3">
      <c r="A32" s="70" t="s">
        <v>54</v>
      </c>
      <c r="B32" s="89" t="s">
        <v>45</v>
      </c>
      <c r="C32" s="16"/>
      <c r="D32" s="16">
        <v>3</v>
      </c>
      <c r="E32" s="16"/>
      <c r="F32" s="72">
        <f t="shared" si="9"/>
        <v>40</v>
      </c>
      <c r="G32" s="84">
        <v>2</v>
      </c>
      <c r="H32" s="85">
        <v>0</v>
      </c>
      <c r="I32" s="86">
        <v>38</v>
      </c>
      <c r="J32" s="87">
        <v>12</v>
      </c>
      <c r="K32" s="16">
        <f t="shared" si="8"/>
        <v>26</v>
      </c>
      <c r="L32" s="88">
        <v>12</v>
      </c>
      <c r="M32" s="16"/>
      <c r="N32" s="16"/>
      <c r="O32" s="16"/>
      <c r="P32" s="78"/>
      <c r="Q32" s="16"/>
      <c r="R32" s="78"/>
      <c r="S32" s="16"/>
      <c r="T32" s="78">
        <v>38</v>
      </c>
      <c r="U32" s="16">
        <v>2</v>
      </c>
      <c r="V32" s="78"/>
      <c r="W32" s="16"/>
      <c r="X32" s="78"/>
      <c r="Y32" s="16"/>
      <c r="Z32" s="78"/>
      <c r="AA32" s="16"/>
    </row>
    <row r="33" spans="1:29" ht="32.25" customHeight="1" thickBot="1" x14ac:dyDescent="0.3">
      <c r="A33" s="70" t="s">
        <v>55</v>
      </c>
      <c r="B33" s="89" t="s">
        <v>46</v>
      </c>
      <c r="C33" s="16"/>
      <c r="D33" s="16">
        <v>5</v>
      </c>
      <c r="E33" s="16"/>
      <c r="F33" s="72">
        <f t="shared" si="9"/>
        <v>38</v>
      </c>
      <c r="G33" s="84">
        <v>2</v>
      </c>
      <c r="H33" s="85">
        <v>0</v>
      </c>
      <c r="I33" s="86">
        <v>36</v>
      </c>
      <c r="J33" s="87">
        <v>8</v>
      </c>
      <c r="K33" s="16">
        <f t="shared" si="8"/>
        <v>28</v>
      </c>
      <c r="L33" s="88">
        <v>8</v>
      </c>
      <c r="M33" s="16"/>
      <c r="N33" s="16"/>
      <c r="O33" s="16"/>
      <c r="P33" s="78"/>
      <c r="Q33" s="16"/>
      <c r="R33" s="78"/>
      <c r="S33" s="16"/>
      <c r="T33" s="78"/>
      <c r="U33" s="16"/>
      <c r="V33" s="78"/>
      <c r="W33" s="16"/>
      <c r="X33" s="78">
        <v>36</v>
      </c>
      <c r="Y33" s="16">
        <v>2</v>
      </c>
      <c r="Z33" s="78"/>
      <c r="AA33" s="16"/>
    </row>
    <row r="34" spans="1:29" ht="18.75" customHeight="1" thickBot="1" x14ac:dyDescent="0.3">
      <c r="A34" s="70" t="s">
        <v>56</v>
      </c>
      <c r="B34" s="89" t="s">
        <v>47</v>
      </c>
      <c r="C34" s="16"/>
      <c r="D34" s="16">
        <v>3</v>
      </c>
      <c r="E34" s="16"/>
      <c r="F34" s="72">
        <f t="shared" si="9"/>
        <v>38</v>
      </c>
      <c r="G34" s="84">
        <v>2</v>
      </c>
      <c r="H34" s="85">
        <v>0</v>
      </c>
      <c r="I34" s="86">
        <v>36</v>
      </c>
      <c r="J34" s="87">
        <v>16</v>
      </c>
      <c r="K34" s="16">
        <f t="shared" si="8"/>
        <v>20</v>
      </c>
      <c r="L34" s="88">
        <v>16</v>
      </c>
      <c r="M34" s="16"/>
      <c r="N34" s="16"/>
      <c r="O34" s="16"/>
      <c r="P34" s="78"/>
      <c r="Q34" s="16"/>
      <c r="R34" s="78"/>
      <c r="S34" s="16"/>
      <c r="T34" s="78">
        <v>36</v>
      </c>
      <c r="U34" s="16">
        <v>2</v>
      </c>
      <c r="V34" s="78"/>
      <c r="W34" s="16"/>
      <c r="X34" s="78"/>
      <c r="Y34" s="16"/>
      <c r="Z34" s="78"/>
      <c r="AA34" s="16"/>
    </row>
    <row r="35" spans="1:29" ht="16.5" thickBot="1" x14ac:dyDescent="0.3">
      <c r="A35" s="70" t="s">
        <v>57</v>
      </c>
      <c r="B35" s="89" t="s">
        <v>48</v>
      </c>
      <c r="C35" s="16"/>
      <c r="D35" s="16">
        <v>3</v>
      </c>
      <c r="E35" s="16"/>
      <c r="F35" s="72">
        <f t="shared" si="9"/>
        <v>34</v>
      </c>
      <c r="G35" s="84">
        <v>2</v>
      </c>
      <c r="H35" s="85">
        <v>0</v>
      </c>
      <c r="I35" s="86">
        <v>32</v>
      </c>
      <c r="J35" s="87">
        <v>16</v>
      </c>
      <c r="K35" s="16">
        <f t="shared" si="8"/>
        <v>22</v>
      </c>
      <c r="L35" s="88">
        <v>10</v>
      </c>
      <c r="M35" s="16"/>
      <c r="N35" s="16"/>
      <c r="O35" s="16"/>
      <c r="P35" s="78"/>
      <c r="Q35" s="16"/>
      <c r="R35" s="78"/>
      <c r="S35" s="16"/>
      <c r="T35" s="78">
        <v>32</v>
      </c>
      <c r="U35" s="16">
        <v>2</v>
      </c>
      <c r="V35" s="78"/>
      <c r="W35" s="16"/>
      <c r="X35" s="78"/>
      <c r="Y35" s="16"/>
      <c r="Z35" s="78"/>
      <c r="AA35" s="16"/>
    </row>
    <row r="36" spans="1:29" ht="31.5" customHeight="1" thickBot="1" x14ac:dyDescent="0.3">
      <c r="A36" s="70" t="s">
        <v>58</v>
      </c>
      <c r="B36" s="89" t="s">
        <v>49</v>
      </c>
      <c r="C36" s="16"/>
      <c r="D36" s="16">
        <v>5</v>
      </c>
      <c r="E36" s="16"/>
      <c r="F36" s="72">
        <f t="shared" si="9"/>
        <v>34</v>
      </c>
      <c r="G36" s="84">
        <v>2</v>
      </c>
      <c r="H36" s="85">
        <v>0</v>
      </c>
      <c r="I36" s="86">
        <v>32</v>
      </c>
      <c r="J36" s="87">
        <v>16</v>
      </c>
      <c r="K36" s="16">
        <f t="shared" si="8"/>
        <v>0</v>
      </c>
      <c r="L36" s="88">
        <v>32</v>
      </c>
      <c r="M36" s="16"/>
      <c r="N36" s="16"/>
      <c r="O36" s="16"/>
      <c r="P36" s="78"/>
      <c r="Q36" s="16"/>
      <c r="R36" s="78"/>
      <c r="S36" s="16"/>
      <c r="T36" s="78"/>
      <c r="U36" s="16"/>
      <c r="V36" s="78"/>
      <c r="W36" s="16"/>
      <c r="X36" s="78">
        <v>32</v>
      </c>
      <c r="Y36" s="16">
        <v>2</v>
      </c>
      <c r="Z36" s="78"/>
      <c r="AA36" s="16"/>
    </row>
    <row r="37" spans="1:29" ht="19.5" customHeight="1" thickBot="1" x14ac:dyDescent="0.3">
      <c r="A37" s="70" t="s">
        <v>59</v>
      </c>
      <c r="B37" s="89" t="s">
        <v>50</v>
      </c>
      <c r="C37" s="16"/>
      <c r="D37" s="16">
        <v>4</v>
      </c>
      <c r="E37" s="16"/>
      <c r="F37" s="72">
        <f t="shared" si="9"/>
        <v>38</v>
      </c>
      <c r="G37" s="84">
        <v>2</v>
      </c>
      <c r="H37" s="85">
        <v>0</v>
      </c>
      <c r="I37" s="86">
        <v>36</v>
      </c>
      <c r="J37" s="87">
        <v>18</v>
      </c>
      <c r="K37" s="16">
        <f t="shared" si="8"/>
        <v>18</v>
      </c>
      <c r="L37" s="88">
        <v>18</v>
      </c>
      <c r="M37" s="16"/>
      <c r="N37" s="16"/>
      <c r="O37" s="16"/>
      <c r="P37" s="78"/>
      <c r="Q37" s="16"/>
      <c r="R37" s="78"/>
      <c r="S37" s="16"/>
      <c r="T37" s="78"/>
      <c r="U37" s="16"/>
      <c r="V37" s="78">
        <v>36</v>
      </c>
      <c r="W37" s="16">
        <v>2</v>
      </c>
      <c r="X37" s="78"/>
      <c r="Y37" s="16"/>
      <c r="Z37" s="78"/>
      <c r="AA37" s="16"/>
    </row>
    <row r="38" spans="1:29" ht="18" customHeight="1" thickBot="1" x14ac:dyDescent="0.3">
      <c r="A38" s="70" t="s">
        <v>60</v>
      </c>
      <c r="B38" s="89" t="s">
        <v>113</v>
      </c>
      <c r="C38" s="16"/>
      <c r="D38" s="16">
        <v>4</v>
      </c>
      <c r="E38" s="16"/>
      <c r="F38" s="72">
        <f t="shared" si="9"/>
        <v>40</v>
      </c>
      <c r="G38" s="84">
        <v>0</v>
      </c>
      <c r="H38" s="85">
        <v>0</v>
      </c>
      <c r="I38" s="86">
        <v>40</v>
      </c>
      <c r="J38" s="87">
        <v>0</v>
      </c>
      <c r="K38" s="16">
        <f t="shared" si="8"/>
        <v>6</v>
      </c>
      <c r="L38" s="88">
        <v>34</v>
      </c>
      <c r="M38" s="16"/>
      <c r="N38" s="16"/>
      <c r="O38" s="16"/>
      <c r="P38" s="78"/>
      <c r="Q38" s="16"/>
      <c r="R38" s="78"/>
      <c r="S38" s="16"/>
      <c r="T38" s="78">
        <v>16</v>
      </c>
      <c r="U38" s="16">
        <v>0</v>
      </c>
      <c r="V38" s="78">
        <v>24</v>
      </c>
      <c r="W38" s="16">
        <v>0</v>
      </c>
      <c r="X38" s="78"/>
      <c r="Y38" s="16"/>
      <c r="Z38" s="78"/>
      <c r="AA38" s="16"/>
    </row>
    <row r="39" spans="1:29" ht="23.25" customHeight="1" thickBot="1" x14ac:dyDescent="0.3">
      <c r="A39" s="70" t="s">
        <v>164</v>
      </c>
      <c r="B39" s="89" t="s">
        <v>156</v>
      </c>
      <c r="C39" s="16" t="s">
        <v>161</v>
      </c>
      <c r="D39" s="16"/>
      <c r="E39" s="16"/>
      <c r="F39" s="72">
        <f t="shared" si="9"/>
        <v>32</v>
      </c>
      <c r="G39" s="84">
        <v>2</v>
      </c>
      <c r="H39" s="85">
        <v>0</v>
      </c>
      <c r="I39" s="86">
        <v>30</v>
      </c>
      <c r="J39" s="87">
        <v>6</v>
      </c>
      <c r="K39" s="16">
        <f t="shared" si="8"/>
        <v>24</v>
      </c>
      <c r="L39" s="88">
        <v>6</v>
      </c>
      <c r="M39" s="16"/>
      <c r="N39" s="16"/>
      <c r="O39" s="16"/>
      <c r="P39" s="78"/>
      <c r="Q39" s="16"/>
      <c r="R39" s="78"/>
      <c r="S39" s="16"/>
      <c r="T39" s="78"/>
      <c r="U39" s="16"/>
      <c r="V39" s="78">
        <v>30</v>
      </c>
      <c r="W39" s="16">
        <v>2</v>
      </c>
      <c r="X39" s="78"/>
      <c r="Y39" s="16"/>
      <c r="Z39" s="78"/>
      <c r="AA39" s="16"/>
    </row>
    <row r="40" spans="1:29" ht="36.75" customHeight="1" thickBot="1" x14ac:dyDescent="0.3">
      <c r="A40" s="70" t="s">
        <v>155</v>
      </c>
      <c r="B40" s="89" t="s">
        <v>159</v>
      </c>
      <c r="C40" s="16" t="s">
        <v>162</v>
      </c>
      <c r="D40" s="16"/>
      <c r="E40" s="16"/>
      <c r="F40" s="72">
        <f t="shared" si="9"/>
        <v>32</v>
      </c>
      <c r="G40" s="84">
        <v>2</v>
      </c>
      <c r="H40" s="85">
        <v>0</v>
      </c>
      <c r="I40" s="86">
        <v>30</v>
      </c>
      <c r="J40" s="87">
        <v>8</v>
      </c>
      <c r="K40" s="16">
        <f t="shared" si="8"/>
        <v>22</v>
      </c>
      <c r="L40" s="88">
        <v>8</v>
      </c>
      <c r="M40" s="16"/>
      <c r="N40" s="16"/>
      <c r="O40" s="16"/>
      <c r="P40" s="78"/>
      <c r="Q40" s="16"/>
      <c r="R40" s="78"/>
      <c r="S40" s="16"/>
      <c r="T40" s="78"/>
      <c r="U40" s="16"/>
      <c r="V40" s="78"/>
      <c r="W40" s="16"/>
      <c r="X40" s="78">
        <v>30</v>
      </c>
      <c r="Y40" s="16">
        <v>2</v>
      </c>
      <c r="Z40" s="78"/>
      <c r="AA40" s="16"/>
    </row>
    <row r="41" spans="1:29" ht="35.25" customHeight="1" thickBot="1" x14ac:dyDescent="0.3">
      <c r="A41" s="70" t="s">
        <v>157</v>
      </c>
      <c r="B41" s="89" t="s">
        <v>158</v>
      </c>
      <c r="C41" s="16" t="s">
        <v>161</v>
      </c>
      <c r="D41" s="16"/>
      <c r="E41" s="16"/>
      <c r="F41" s="72">
        <f t="shared" si="9"/>
        <v>32</v>
      </c>
      <c r="G41" s="84">
        <v>2</v>
      </c>
      <c r="H41" s="85">
        <v>0</v>
      </c>
      <c r="I41" s="86">
        <v>30</v>
      </c>
      <c r="J41" s="87">
        <v>10</v>
      </c>
      <c r="K41" s="16">
        <f t="shared" si="8"/>
        <v>20</v>
      </c>
      <c r="L41" s="88">
        <v>10</v>
      </c>
      <c r="M41" s="16"/>
      <c r="N41" s="16"/>
      <c r="O41" s="16"/>
      <c r="P41" s="78"/>
      <c r="Q41" s="16"/>
      <c r="R41" s="78"/>
      <c r="S41" s="16"/>
      <c r="T41" s="78"/>
      <c r="U41" s="16"/>
      <c r="V41" s="78">
        <v>30</v>
      </c>
      <c r="W41" s="16">
        <v>2</v>
      </c>
      <c r="X41" s="78"/>
      <c r="Y41" s="16"/>
      <c r="Z41" s="78"/>
      <c r="AA41" s="16"/>
    </row>
    <row r="42" spans="1:29" ht="30.75" customHeight="1" x14ac:dyDescent="0.25">
      <c r="A42" s="70" t="s">
        <v>163</v>
      </c>
      <c r="B42" s="89" t="s">
        <v>51</v>
      </c>
      <c r="C42" s="16" t="s">
        <v>162</v>
      </c>
      <c r="D42" s="16"/>
      <c r="E42" s="16"/>
      <c r="F42" s="72">
        <f t="shared" si="9"/>
        <v>32</v>
      </c>
      <c r="G42" s="84">
        <v>2</v>
      </c>
      <c r="H42" s="85">
        <v>0</v>
      </c>
      <c r="I42" s="90">
        <v>30</v>
      </c>
      <c r="J42" s="91">
        <v>16</v>
      </c>
      <c r="K42" s="16">
        <f t="shared" si="8"/>
        <v>14</v>
      </c>
      <c r="L42" s="88">
        <v>16</v>
      </c>
      <c r="M42" s="16"/>
      <c r="N42" s="16"/>
      <c r="O42" s="16"/>
      <c r="P42" s="78"/>
      <c r="Q42" s="16"/>
      <c r="R42" s="78"/>
      <c r="S42" s="16"/>
      <c r="T42" s="78"/>
      <c r="U42" s="16"/>
      <c r="V42" s="78"/>
      <c r="W42" s="16"/>
      <c r="X42" s="78">
        <v>30</v>
      </c>
      <c r="Y42" s="16">
        <v>2</v>
      </c>
      <c r="Z42" s="78"/>
      <c r="AA42" s="16"/>
    </row>
    <row r="43" spans="1:29" ht="15.75" x14ac:dyDescent="0.25">
      <c r="A43" s="92" t="s">
        <v>61</v>
      </c>
      <c r="B43" s="93" t="s">
        <v>40</v>
      </c>
      <c r="C43" s="94">
        <v>0</v>
      </c>
      <c r="D43" s="94">
        <v>10</v>
      </c>
      <c r="E43" s="94">
        <v>15</v>
      </c>
      <c r="F43" s="94">
        <f>F44+F50+F56+F62+F68</f>
        <v>2416</v>
      </c>
      <c r="G43" s="94">
        <f t="shared" ref="G43:AA43" si="10">G44+G50+G56+G62+G68</f>
        <v>44</v>
      </c>
      <c r="H43" s="94">
        <f t="shared" si="10"/>
        <v>0</v>
      </c>
      <c r="I43" s="94">
        <f t="shared" si="10"/>
        <v>2262</v>
      </c>
      <c r="J43" s="94">
        <f t="shared" si="10"/>
        <v>2262</v>
      </c>
      <c r="K43" s="94">
        <f t="shared" si="10"/>
        <v>760</v>
      </c>
      <c r="L43" s="94">
        <f t="shared" si="10"/>
        <v>350</v>
      </c>
      <c r="M43" s="94">
        <f t="shared" si="10"/>
        <v>1152</v>
      </c>
      <c r="N43" s="94">
        <f t="shared" si="10"/>
        <v>20</v>
      </c>
      <c r="O43" s="94">
        <f t="shared" si="10"/>
        <v>90</v>
      </c>
      <c r="P43" s="94">
        <f t="shared" si="10"/>
        <v>0</v>
      </c>
      <c r="Q43" s="94">
        <f t="shared" si="10"/>
        <v>0</v>
      </c>
      <c r="R43" s="94">
        <f t="shared" si="10"/>
        <v>0</v>
      </c>
      <c r="S43" s="94">
        <f t="shared" si="10"/>
        <v>0</v>
      </c>
      <c r="T43" s="94">
        <f t="shared" si="10"/>
        <v>368</v>
      </c>
      <c r="U43" s="94">
        <f t="shared" si="10"/>
        <v>16</v>
      </c>
      <c r="V43" s="94">
        <f t="shared" si="10"/>
        <v>654</v>
      </c>
      <c r="W43" s="94">
        <f t="shared" si="10"/>
        <v>20</v>
      </c>
      <c r="X43" s="94">
        <f t="shared" si="10"/>
        <v>436</v>
      </c>
      <c r="Y43" s="94">
        <f t="shared" si="10"/>
        <v>8</v>
      </c>
      <c r="Z43" s="94">
        <f t="shared" si="10"/>
        <v>804</v>
      </c>
      <c r="AA43" s="94">
        <f t="shared" si="10"/>
        <v>0</v>
      </c>
    </row>
    <row r="44" spans="1:29" ht="60.75" customHeight="1" thickBot="1" x14ac:dyDescent="0.3">
      <c r="A44" s="92" t="s">
        <v>62</v>
      </c>
      <c r="B44" s="95" t="s">
        <v>69</v>
      </c>
      <c r="C44" s="94">
        <v>0</v>
      </c>
      <c r="D44" s="138">
        <v>2</v>
      </c>
      <c r="E44" s="138" t="s">
        <v>106</v>
      </c>
      <c r="F44" s="138">
        <f>SUM(F45:F49)</f>
        <v>402</v>
      </c>
      <c r="G44" s="138">
        <f t="shared" ref="G44:AA44" si="11">SUM(G45:G49)</f>
        <v>10</v>
      </c>
      <c r="H44" s="138">
        <f t="shared" si="11"/>
        <v>0</v>
      </c>
      <c r="I44" s="138">
        <f t="shared" si="11"/>
        <v>370</v>
      </c>
      <c r="J44" s="138">
        <f t="shared" si="11"/>
        <v>370</v>
      </c>
      <c r="K44" s="138">
        <f t="shared" si="11"/>
        <v>136</v>
      </c>
      <c r="L44" s="138">
        <f t="shared" si="11"/>
        <v>54</v>
      </c>
      <c r="M44" s="138">
        <f t="shared" si="11"/>
        <v>180</v>
      </c>
      <c r="N44" s="138">
        <f t="shared" si="11"/>
        <v>4</v>
      </c>
      <c r="O44" s="138">
        <f t="shared" si="11"/>
        <v>18</v>
      </c>
      <c r="P44" s="138">
        <f t="shared" si="11"/>
        <v>0</v>
      </c>
      <c r="Q44" s="138">
        <f t="shared" si="11"/>
        <v>0</v>
      </c>
      <c r="R44" s="138">
        <f t="shared" si="11"/>
        <v>0</v>
      </c>
      <c r="S44" s="138">
        <f t="shared" si="11"/>
        <v>0</v>
      </c>
      <c r="T44" s="138">
        <f t="shared" si="11"/>
        <v>136</v>
      </c>
      <c r="U44" s="138">
        <f t="shared" si="11"/>
        <v>6</v>
      </c>
      <c r="V44" s="138">
        <f t="shared" si="11"/>
        <v>234</v>
      </c>
      <c r="W44" s="138">
        <f t="shared" si="11"/>
        <v>4</v>
      </c>
      <c r="X44" s="138">
        <f t="shared" si="11"/>
        <v>0</v>
      </c>
      <c r="Y44" s="138">
        <f t="shared" si="11"/>
        <v>0</v>
      </c>
      <c r="Z44" s="138">
        <f t="shared" si="11"/>
        <v>0</v>
      </c>
      <c r="AA44" s="138">
        <f t="shared" si="11"/>
        <v>0</v>
      </c>
      <c r="AC44" s="54"/>
    </row>
    <row r="45" spans="1:29" ht="57.75" customHeight="1" thickBot="1" x14ac:dyDescent="0.3">
      <c r="A45" s="119" t="s">
        <v>63</v>
      </c>
      <c r="B45" s="96" t="s">
        <v>64</v>
      </c>
      <c r="C45" s="97"/>
      <c r="D45" s="97"/>
      <c r="E45" s="97">
        <v>3</v>
      </c>
      <c r="F45" s="98">
        <f>G45+I45+N45+O45</f>
        <v>50</v>
      </c>
      <c r="G45" s="97">
        <v>2</v>
      </c>
      <c r="H45" s="97">
        <v>0</v>
      </c>
      <c r="I45" s="98">
        <v>40</v>
      </c>
      <c r="J45" s="98">
        <v>40</v>
      </c>
      <c r="K45" s="99">
        <f t="shared" si="8"/>
        <v>22</v>
      </c>
      <c r="L45" s="97">
        <v>18</v>
      </c>
      <c r="M45" s="97"/>
      <c r="N45" s="97">
        <v>2</v>
      </c>
      <c r="O45" s="97">
        <v>6</v>
      </c>
      <c r="P45" s="98"/>
      <c r="Q45" s="97"/>
      <c r="R45" s="98"/>
      <c r="S45" s="97"/>
      <c r="T45" s="98">
        <v>40</v>
      </c>
      <c r="U45" s="97">
        <v>2</v>
      </c>
      <c r="V45" s="98"/>
      <c r="W45" s="97"/>
      <c r="X45" s="98"/>
      <c r="Y45" s="97"/>
      <c r="Z45" s="98"/>
      <c r="AA45" s="97"/>
      <c r="AC45">
        <f>SUM(N45:AB45)</f>
        <v>50</v>
      </c>
    </row>
    <row r="46" spans="1:29" ht="33" customHeight="1" thickBot="1" x14ac:dyDescent="0.3">
      <c r="A46" s="120" t="s">
        <v>66</v>
      </c>
      <c r="B46" s="96" t="s">
        <v>65</v>
      </c>
      <c r="C46" s="99"/>
      <c r="D46" s="99"/>
      <c r="E46" s="99">
        <v>4</v>
      </c>
      <c r="F46" s="98">
        <f>G46+I46+N46+O46</f>
        <v>166</v>
      </c>
      <c r="G46" s="97">
        <v>8</v>
      </c>
      <c r="H46" s="97">
        <v>0</v>
      </c>
      <c r="I46" s="98">
        <v>150</v>
      </c>
      <c r="J46" s="98">
        <v>150</v>
      </c>
      <c r="K46" s="99">
        <f t="shared" si="8"/>
        <v>114</v>
      </c>
      <c r="L46" s="99">
        <v>36</v>
      </c>
      <c r="M46" s="99"/>
      <c r="N46" s="99">
        <v>2</v>
      </c>
      <c r="O46" s="99">
        <v>6</v>
      </c>
      <c r="P46" s="98"/>
      <c r="Q46" s="99"/>
      <c r="R46" s="98"/>
      <c r="S46" s="99"/>
      <c r="T46" s="98">
        <v>96</v>
      </c>
      <c r="U46" s="99">
        <v>4</v>
      </c>
      <c r="V46" s="98">
        <v>54</v>
      </c>
      <c r="W46" s="99">
        <v>4</v>
      </c>
      <c r="X46" s="98"/>
      <c r="Y46" s="99"/>
      <c r="Z46" s="98"/>
      <c r="AA46" s="99"/>
      <c r="AC46">
        <f t="shared" ref="AC46:AC49" si="12">SUM(N46:AB46)</f>
        <v>166</v>
      </c>
    </row>
    <row r="47" spans="1:29" ht="78.75" x14ac:dyDescent="0.25">
      <c r="A47" s="121" t="s">
        <v>67</v>
      </c>
      <c r="B47" s="100" t="s">
        <v>140</v>
      </c>
      <c r="C47" s="101"/>
      <c r="D47" s="99">
        <v>4</v>
      </c>
      <c r="E47" s="99"/>
      <c r="F47" s="139">
        <v>72</v>
      </c>
      <c r="G47" s="118">
        <v>0</v>
      </c>
      <c r="H47" s="118">
        <v>0</v>
      </c>
      <c r="I47" s="98">
        <v>72</v>
      </c>
      <c r="J47" s="98">
        <v>72</v>
      </c>
      <c r="K47" s="99"/>
      <c r="L47" s="99"/>
      <c r="M47" s="99">
        <v>72</v>
      </c>
      <c r="N47" s="99"/>
      <c r="O47" s="99"/>
      <c r="P47" s="98"/>
      <c r="Q47" s="99"/>
      <c r="R47" s="98"/>
      <c r="S47" s="99"/>
      <c r="T47" s="98"/>
      <c r="U47" s="99"/>
      <c r="V47" s="98">
        <v>72</v>
      </c>
      <c r="W47" s="99"/>
      <c r="X47" s="98"/>
      <c r="Y47" s="99"/>
      <c r="Z47" s="98"/>
      <c r="AA47" s="99"/>
      <c r="AC47">
        <f t="shared" si="12"/>
        <v>72</v>
      </c>
    </row>
    <row r="48" spans="1:29" ht="94.5" x14ac:dyDescent="0.25">
      <c r="A48" s="122" t="s">
        <v>68</v>
      </c>
      <c r="B48" s="103" t="s">
        <v>141</v>
      </c>
      <c r="C48" s="99"/>
      <c r="D48" s="99">
        <v>4</v>
      </c>
      <c r="E48" s="99"/>
      <c r="F48" s="140">
        <v>108</v>
      </c>
      <c r="G48" s="141">
        <v>0</v>
      </c>
      <c r="H48" s="141">
        <v>0</v>
      </c>
      <c r="I48" s="98">
        <v>108</v>
      </c>
      <c r="J48" s="98">
        <v>108</v>
      </c>
      <c r="K48" s="99"/>
      <c r="L48" s="99"/>
      <c r="M48" s="99">
        <v>108</v>
      </c>
      <c r="N48" s="99"/>
      <c r="O48" s="99"/>
      <c r="P48" s="98"/>
      <c r="Q48" s="99"/>
      <c r="R48" s="98"/>
      <c r="S48" s="99"/>
      <c r="T48" s="98"/>
      <c r="U48" s="99"/>
      <c r="V48" s="98">
        <v>108</v>
      </c>
      <c r="W48" s="99"/>
      <c r="X48" s="98"/>
      <c r="Y48" s="99"/>
      <c r="Z48" s="98"/>
      <c r="AA48" s="99"/>
      <c r="AC48">
        <f t="shared" si="12"/>
        <v>108</v>
      </c>
    </row>
    <row r="49" spans="1:29" ht="16.5" thickBot="1" x14ac:dyDescent="0.3">
      <c r="A49" s="123"/>
      <c r="B49" s="104" t="s">
        <v>129</v>
      </c>
      <c r="C49" s="99"/>
      <c r="D49" s="99"/>
      <c r="E49" s="99">
        <v>4</v>
      </c>
      <c r="F49" s="140">
        <v>6</v>
      </c>
      <c r="G49" s="141"/>
      <c r="H49" s="141"/>
      <c r="I49" s="98"/>
      <c r="J49" s="98"/>
      <c r="K49" s="99"/>
      <c r="L49" s="99"/>
      <c r="M49" s="99"/>
      <c r="N49" s="99"/>
      <c r="O49" s="99">
        <v>6</v>
      </c>
      <c r="P49" s="98"/>
      <c r="Q49" s="99"/>
      <c r="R49" s="98"/>
      <c r="S49" s="99"/>
      <c r="T49" s="98"/>
      <c r="U49" s="99"/>
      <c r="V49" s="98"/>
      <c r="W49" s="99"/>
      <c r="X49" s="98"/>
      <c r="Y49" s="99"/>
      <c r="Z49" s="98"/>
      <c r="AA49" s="99"/>
      <c r="AC49">
        <f t="shared" si="12"/>
        <v>6</v>
      </c>
    </row>
    <row r="50" spans="1:29" ht="63.75" thickBot="1" x14ac:dyDescent="0.3">
      <c r="A50" s="124" t="s">
        <v>70</v>
      </c>
      <c r="B50" s="105" t="s">
        <v>71</v>
      </c>
      <c r="C50" s="134" t="s">
        <v>102</v>
      </c>
      <c r="D50" s="134">
        <v>2</v>
      </c>
      <c r="E50" s="134" t="s">
        <v>106</v>
      </c>
      <c r="F50" s="134">
        <f>SUM(F51:F55)</f>
        <v>612</v>
      </c>
      <c r="G50" s="134">
        <f t="shared" ref="G50:AA50" si="13">SUM(G51:G55)</f>
        <v>8</v>
      </c>
      <c r="H50" s="134">
        <f t="shared" si="13"/>
        <v>0</v>
      </c>
      <c r="I50" s="134">
        <f t="shared" si="13"/>
        <v>582</v>
      </c>
      <c r="J50" s="134">
        <f t="shared" si="13"/>
        <v>582</v>
      </c>
      <c r="K50" s="134">
        <f t="shared" si="13"/>
        <v>158</v>
      </c>
      <c r="L50" s="134">
        <f t="shared" si="13"/>
        <v>100</v>
      </c>
      <c r="M50" s="134">
        <f t="shared" si="13"/>
        <v>324</v>
      </c>
      <c r="N50" s="134">
        <f t="shared" si="13"/>
        <v>4</v>
      </c>
      <c r="O50" s="134">
        <f t="shared" si="13"/>
        <v>18</v>
      </c>
      <c r="P50" s="134">
        <f t="shared" si="13"/>
        <v>0</v>
      </c>
      <c r="Q50" s="134">
        <f t="shared" si="13"/>
        <v>0</v>
      </c>
      <c r="R50" s="134">
        <f t="shared" si="13"/>
        <v>0</v>
      </c>
      <c r="S50" s="134">
        <f t="shared" si="13"/>
        <v>0</v>
      </c>
      <c r="T50" s="134">
        <f t="shared" si="13"/>
        <v>132</v>
      </c>
      <c r="U50" s="134">
        <f t="shared" si="13"/>
        <v>6</v>
      </c>
      <c r="V50" s="134">
        <f t="shared" si="13"/>
        <v>94</v>
      </c>
      <c r="W50" s="134">
        <f t="shared" si="13"/>
        <v>2</v>
      </c>
      <c r="X50" s="134">
        <f t="shared" si="13"/>
        <v>140</v>
      </c>
      <c r="Y50" s="134">
        <f t="shared" si="13"/>
        <v>0</v>
      </c>
      <c r="Z50" s="134">
        <f t="shared" si="13"/>
        <v>216</v>
      </c>
      <c r="AA50" s="134">
        <f t="shared" si="13"/>
        <v>0</v>
      </c>
      <c r="AC50" s="57"/>
    </row>
    <row r="51" spans="1:29" ht="63" x14ac:dyDescent="0.25">
      <c r="A51" s="125" t="s">
        <v>73</v>
      </c>
      <c r="B51" s="106" t="s">
        <v>72</v>
      </c>
      <c r="C51" s="99"/>
      <c r="D51" s="99"/>
      <c r="E51" s="99">
        <v>3</v>
      </c>
      <c r="F51" s="98">
        <f>G51+I51+N51+O51</f>
        <v>50</v>
      </c>
      <c r="G51" s="99">
        <v>2</v>
      </c>
      <c r="H51" s="99">
        <v>0</v>
      </c>
      <c r="I51" s="98">
        <v>40</v>
      </c>
      <c r="J51" s="98">
        <v>40</v>
      </c>
      <c r="K51" s="99">
        <f t="shared" si="8"/>
        <v>24</v>
      </c>
      <c r="L51" s="99">
        <v>16</v>
      </c>
      <c r="M51" s="99"/>
      <c r="N51" s="99">
        <v>2</v>
      </c>
      <c r="O51" s="99">
        <v>6</v>
      </c>
      <c r="P51" s="98"/>
      <c r="Q51" s="99"/>
      <c r="R51" s="98"/>
      <c r="S51" s="99"/>
      <c r="T51" s="98">
        <v>40</v>
      </c>
      <c r="U51" s="99">
        <v>2</v>
      </c>
      <c r="V51" s="98"/>
      <c r="W51" s="99"/>
      <c r="X51" s="98"/>
      <c r="Y51" s="99"/>
      <c r="Z51" s="98"/>
      <c r="AA51" s="99"/>
      <c r="AC51">
        <f>SUM(N51:AB51)</f>
        <v>50</v>
      </c>
    </row>
    <row r="52" spans="1:29" ht="48" thickBot="1" x14ac:dyDescent="0.3">
      <c r="A52" s="125" t="s">
        <v>74</v>
      </c>
      <c r="B52" s="107" t="s">
        <v>75</v>
      </c>
      <c r="C52" s="99"/>
      <c r="D52" s="99"/>
      <c r="E52" s="99">
        <v>5</v>
      </c>
      <c r="F52" s="98">
        <f>G52+I52+N52+O52</f>
        <v>232</v>
      </c>
      <c r="G52" s="99">
        <v>6</v>
      </c>
      <c r="H52" s="99">
        <v>0</v>
      </c>
      <c r="I52" s="98">
        <v>218</v>
      </c>
      <c r="J52" s="98">
        <v>218</v>
      </c>
      <c r="K52" s="99">
        <f t="shared" si="8"/>
        <v>134</v>
      </c>
      <c r="L52" s="99">
        <v>84</v>
      </c>
      <c r="M52" s="99"/>
      <c r="N52" s="99">
        <v>2</v>
      </c>
      <c r="O52" s="99">
        <v>6</v>
      </c>
      <c r="P52" s="98"/>
      <c r="Q52" s="99"/>
      <c r="R52" s="98"/>
      <c r="S52" s="99"/>
      <c r="T52" s="98">
        <v>92</v>
      </c>
      <c r="U52" s="99">
        <v>4</v>
      </c>
      <c r="V52" s="98">
        <v>94</v>
      </c>
      <c r="W52" s="99">
        <v>2</v>
      </c>
      <c r="X52" s="98">
        <v>32</v>
      </c>
      <c r="Y52" s="99">
        <v>0</v>
      </c>
      <c r="Z52" s="98"/>
      <c r="AA52" s="99"/>
      <c r="AC52">
        <f t="shared" ref="AC52:AC53" si="14">SUM(N52:AB52)</f>
        <v>232</v>
      </c>
    </row>
    <row r="53" spans="1:29" ht="78.75" x14ac:dyDescent="0.25">
      <c r="A53" s="121" t="s">
        <v>76</v>
      </c>
      <c r="B53" s="100" t="s">
        <v>142</v>
      </c>
      <c r="C53" s="99"/>
      <c r="D53" s="99">
        <v>5</v>
      </c>
      <c r="E53" s="99"/>
      <c r="F53" s="98">
        <v>108</v>
      </c>
      <c r="G53" s="99">
        <v>0</v>
      </c>
      <c r="H53" s="99">
        <v>0</v>
      </c>
      <c r="I53" s="98">
        <v>108</v>
      </c>
      <c r="J53" s="98">
        <v>108</v>
      </c>
      <c r="K53" s="99"/>
      <c r="L53" s="99"/>
      <c r="M53" s="99">
        <v>108</v>
      </c>
      <c r="N53" s="99"/>
      <c r="O53" s="99"/>
      <c r="P53" s="98"/>
      <c r="Q53" s="99"/>
      <c r="R53" s="98"/>
      <c r="S53" s="99"/>
      <c r="T53" s="98"/>
      <c r="U53" s="99"/>
      <c r="V53" s="98"/>
      <c r="W53" s="99"/>
      <c r="X53" s="98">
        <v>108</v>
      </c>
      <c r="Y53" s="99"/>
      <c r="Z53" s="98"/>
      <c r="AA53" s="99"/>
      <c r="AC53">
        <f t="shared" si="14"/>
        <v>108</v>
      </c>
    </row>
    <row r="54" spans="1:29" ht="94.5" x14ac:dyDescent="0.25">
      <c r="A54" s="122" t="s">
        <v>77</v>
      </c>
      <c r="B54" s="103" t="s">
        <v>143</v>
      </c>
      <c r="C54" s="99"/>
      <c r="D54" s="99">
        <v>6</v>
      </c>
      <c r="E54" s="99"/>
      <c r="F54" s="98">
        <v>216</v>
      </c>
      <c r="G54" s="99">
        <v>0</v>
      </c>
      <c r="H54" s="99">
        <v>0</v>
      </c>
      <c r="I54" s="98">
        <v>216</v>
      </c>
      <c r="J54" s="98">
        <v>216</v>
      </c>
      <c r="K54" s="99"/>
      <c r="L54" s="99"/>
      <c r="M54" s="99">
        <v>216</v>
      </c>
      <c r="N54" s="99"/>
      <c r="O54" s="99"/>
      <c r="P54" s="98"/>
      <c r="Q54" s="99"/>
      <c r="R54" s="98"/>
      <c r="S54" s="99"/>
      <c r="T54" s="98"/>
      <c r="U54" s="99"/>
      <c r="V54" s="98"/>
      <c r="W54" s="99"/>
      <c r="X54" s="98"/>
      <c r="Y54" s="99"/>
      <c r="Z54" s="98">
        <v>216</v>
      </c>
      <c r="AA54" s="99"/>
    </row>
    <row r="55" spans="1:29" ht="16.5" thickBot="1" x14ac:dyDescent="0.3">
      <c r="A55" s="123"/>
      <c r="B55" s="104" t="s">
        <v>129</v>
      </c>
      <c r="C55" s="99"/>
      <c r="D55" s="99"/>
      <c r="E55" s="99">
        <v>6</v>
      </c>
      <c r="F55" s="98">
        <v>6</v>
      </c>
      <c r="G55" s="99"/>
      <c r="H55" s="99"/>
      <c r="I55" s="98"/>
      <c r="J55" s="98"/>
      <c r="K55" s="99"/>
      <c r="L55" s="99"/>
      <c r="M55" s="99"/>
      <c r="N55" s="99"/>
      <c r="O55" s="99">
        <v>6</v>
      </c>
      <c r="P55" s="98"/>
      <c r="Q55" s="99"/>
      <c r="R55" s="98"/>
      <c r="S55" s="99"/>
      <c r="T55" s="98"/>
      <c r="U55" s="99"/>
      <c r="V55" s="98"/>
      <c r="W55" s="99"/>
      <c r="X55" s="98"/>
      <c r="Y55" s="99"/>
      <c r="Z55" s="98"/>
      <c r="AA55" s="99"/>
    </row>
    <row r="56" spans="1:29" ht="63.75" thickBot="1" x14ac:dyDescent="0.3">
      <c r="A56" s="124" t="s">
        <v>78</v>
      </c>
      <c r="B56" s="105" t="s">
        <v>79</v>
      </c>
      <c r="C56" s="134"/>
      <c r="D56" s="134">
        <v>2</v>
      </c>
      <c r="E56" s="134" t="s">
        <v>106</v>
      </c>
      <c r="F56" s="134">
        <f>SUM(F57:F61)</f>
        <v>426</v>
      </c>
      <c r="G56" s="134">
        <f t="shared" ref="G56:AA56" si="15">SUM(G57:G61)</f>
        <v>8</v>
      </c>
      <c r="H56" s="134">
        <f t="shared" si="15"/>
        <v>0</v>
      </c>
      <c r="I56" s="134">
        <f t="shared" si="15"/>
        <v>396</v>
      </c>
      <c r="J56" s="134">
        <f t="shared" si="15"/>
        <v>396</v>
      </c>
      <c r="K56" s="134">
        <f t="shared" si="15"/>
        <v>146</v>
      </c>
      <c r="L56" s="134">
        <f t="shared" si="15"/>
        <v>70</v>
      </c>
      <c r="M56" s="134">
        <f t="shared" si="15"/>
        <v>180</v>
      </c>
      <c r="N56" s="134">
        <f t="shared" si="15"/>
        <v>4</v>
      </c>
      <c r="O56" s="134">
        <f t="shared" si="15"/>
        <v>18</v>
      </c>
      <c r="P56" s="134">
        <f t="shared" si="15"/>
        <v>0</v>
      </c>
      <c r="Q56" s="134">
        <f t="shared" si="15"/>
        <v>0</v>
      </c>
      <c r="R56" s="134">
        <f t="shared" si="15"/>
        <v>0</v>
      </c>
      <c r="S56" s="134">
        <f t="shared" si="15"/>
        <v>0</v>
      </c>
      <c r="T56" s="134">
        <f t="shared" si="15"/>
        <v>100</v>
      </c>
      <c r="U56" s="134">
        <f t="shared" si="15"/>
        <v>4</v>
      </c>
      <c r="V56" s="134">
        <f t="shared" si="15"/>
        <v>44</v>
      </c>
      <c r="W56" s="134">
        <f t="shared" si="15"/>
        <v>2</v>
      </c>
      <c r="X56" s="134">
        <f t="shared" si="15"/>
        <v>132</v>
      </c>
      <c r="Y56" s="134">
        <f t="shared" si="15"/>
        <v>2</v>
      </c>
      <c r="Z56" s="134">
        <f t="shared" si="15"/>
        <v>120</v>
      </c>
      <c r="AA56" s="134">
        <f t="shared" si="15"/>
        <v>0</v>
      </c>
      <c r="AC56" s="57"/>
    </row>
    <row r="57" spans="1:29" ht="63" x14ac:dyDescent="0.25">
      <c r="A57" s="126" t="s">
        <v>80</v>
      </c>
      <c r="B57" s="108" t="s">
        <v>81</v>
      </c>
      <c r="C57" s="99"/>
      <c r="D57" s="99"/>
      <c r="E57" s="99">
        <v>3</v>
      </c>
      <c r="F57" s="98">
        <f>G57+I57+N57+O57</f>
        <v>50</v>
      </c>
      <c r="G57" s="99">
        <v>2</v>
      </c>
      <c r="H57" s="99">
        <v>0</v>
      </c>
      <c r="I57" s="98">
        <v>40</v>
      </c>
      <c r="J57" s="98">
        <v>40</v>
      </c>
      <c r="K57" s="99">
        <f t="shared" si="8"/>
        <v>30</v>
      </c>
      <c r="L57" s="99">
        <v>10</v>
      </c>
      <c r="M57" s="99"/>
      <c r="N57" s="99">
        <v>2</v>
      </c>
      <c r="O57" s="99">
        <v>6</v>
      </c>
      <c r="P57" s="98"/>
      <c r="Q57" s="99"/>
      <c r="R57" s="98"/>
      <c r="S57" s="99"/>
      <c r="T57" s="98">
        <v>40</v>
      </c>
      <c r="U57" s="99">
        <v>2</v>
      </c>
      <c r="V57" s="98"/>
      <c r="W57" s="99"/>
      <c r="X57" s="98"/>
      <c r="Y57" s="99"/>
      <c r="Z57" s="98"/>
      <c r="AA57" s="99"/>
      <c r="AC57">
        <f>SUM(N57:AB57)</f>
        <v>50</v>
      </c>
    </row>
    <row r="58" spans="1:29" ht="48" thickBot="1" x14ac:dyDescent="0.3">
      <c r="A58" s="127" t="s">
        <v>82</v>
      </c>
      <c r="B58" s="109" t="s">
        <v>83</v>
      </c>
      <c r="C58" s="99"/>
      <c r="D58" s="99"/>
      <c r="E58" s="99">
        <v>5</v>
      </c>
      <c r="F58" s="98">
        <f>G58+I58+N58+O58</f>
        <v>190</v>
      </c>
      <c r="G58" s="99">
        <v>6</v>
      </c>
      <c r="H58" s="99">
        <v>0</v>
      </c>
      <c r="I58" s="98">
        <v>176</v>
      </c>
      <c r="J58" s="98">
        <v>176</v>
      </c>
      <c r="K58" s="99">
        <f t="shared" si="8"/>
        <v>116</v>
      </c>
      <c r="L58" s="99">
        <v>60</v>
      </c>
      <c r="M58" s="99"/>
      <c r="N58" s="99">
        <v>2</v>
      </c>
      <c r="O58" s="99">
        <v>6</v>
      </c>
      <c r="P58" s="98"/>
      <c r="Q58" s="99"/>
      <c r="R58" s="98"/>
      <c r="S58" s="99"/>
      <c r="T58" s="98">
        <v>60</v>
      </c>
      <c r="U58" s="99">
        <v>2</v>
      </c>
      <c r="V58" s="98">
        <v>44</v>
      </c>
      <c r="W58" s="99">
        <v>2</v>
      </c>
      <c r="X58" s="98">
        <v>72</v>
      </c>
      <c r="Y58" s="99">
        <v>2</v>
      </c>
      <c r="Z58" s="98"/>
      <c r="AA58" s="99"/>
      <c r="AC58">
        <f t="shared" ref="AC58:AC59" si="16">SUM(N58:AB58)</f>
        <v>190</v>
      </c>
    </row>
    <row r="59" spans="1:29" ht="79.5" thickBot="1" x14ac:dyDescent="0.3">
      <c r="A59" s="128" t="s">
        <v>84</v>
      </c>
      <c r="B59" s="110" t="s">
        <v>144</v>
      </c>
      <c r="C59" s="99"/>
      <c r="D59" s="99">
        <v>6</v>
      </c>
      <c r="E59" s="99"/>
      <c r="F59" s="98">
        <v>72</v>
      </c>
      <c r="G59" s="99"/>
      <c r="H59" s="99"/>
      <c r="I59" s="98">
        <v>72</v>
      </c>
      <c r="J59" s="98">
        <v>72</v>
      </c>
      <c r="K59" s="99"/>
      <c r="L59" s="99"/>
      <c r="M59" s="99">
        <v>72</v>
      </c>
      <c r="N59" s="99"/>
      <c r="O59" s="99"/>
      <c r="P59" s="98"/>
      <c r="Q59" s="99"/>
      <c r="R59" s="98"/>
      <c r="S59" s="99"/>
      <c r="T59" s="98"/>
      <c r="U59" s="99"/>
      <c r="V59" s="98"/>
      <c r="W59" s="99"/>
      <c r="X59" s="98">
        <v>60</v>
      </c>
      <c r="Y59" s="99"/>
      <c r="Z59" s="98">
        <v>12</v>
      </c>
      <c r="AA59" s="99"/>
      <c r="AC59">
        <f t="shared" si="16"/>
        <v>72</v>
      </c>
    </row>
    <row r="60" spans="1:29" ht="95.25" thickBot="1" x14ac:dyDescent="0.3">
      <c r="A60" s="128" t="s">
        <v>85</v>
      </c>
      <c r="B60" s="110" t="s">
        <v>145</v>
      </c>
      <c r="C60" s="101"/>
      <c r="D60" s="101">
        <v>6</v>
      </c>
      <c r="E60" s="99"/>
      <c r="F60" s="98">
        <v>108</v>
      </c>
      <c r="G60" s="99"/>
      <c r="H60" s="99"/>
      <c r="I60" s="98">
        <v>108</v>
      </c>
      <c r="J60" s="98">
        <v>108</v>
      </c>
      <c r="K60" s="99"/>
      <c r="L60" s="99"/>
      <c r="M60" s="99">
        <v>108</v>
      </c>
      <c r="N60" s="99"/>
      <c r="O60" s="99"/>
      <c r="P60" s="98"/>
      <c r="Q60" s="99"/>
      <c r="R60" s="98"/>
      <c r="S60" s="99"/>
      <c r="T60" s="98"/>
      <c r="U60" s="99"/>
      <c r="V60" s="98"/>
      <c r="W60" s="99"/>
      <c r="X60" s="98"/>
      <c r="Y60" s="99"/>
      <c r="Z60" s="98">
        <v>108</v>
      </c>
      <c r="AA60" s="99"/>
    </row>
    <row r="61" spans="1:29" ht="16.5" thickBot="1" x14ac:dyDescent="0.3">
      <c r="A61" s="128"/>
      <c r="B61" s="110" t="s">
        <v>129</v>
      </c>
      <c r="C61" s="111"/>
      <c r="D61" s="111"/>
      <c r="E61" s="112">
        <v>6</v>
      </c>
      <c r="F61" s="98">
        <v>6</v>
      </c>
      <c r="G61" s="99"/>
      <c r="H61" s="99"/>
      <c r="I61" s="98"/>
      <c r="J61" s="98"/>
      <c r="K61" s="99"/>
      <c r="L61" s="99"/>
      <c r="M61" s="99"/>
      <c r="N61" s="99"/>
      <c r="O61" s="99">
        <v>6</v>
      </c>
      <c r="P61" s="98"/>
      <c r="Q61" s="99"/>
      <c r="R61" s="98"/>
      <c r="S61" s="99"/>
      <c r="T61" s="98"/>
      <c r="U61" s="99"/>
      <c r="V61" s="98"/>
      <c r="W61" s="99"/>
      <c r="X61" s="98"/>
      <c r="Y61" s="99"/>
      <c r="Z61" s="98"/>
      <c r="AA61" s="99"/>
    </row>
    <row r="62" spans="1:29" ht="79.5" thickBot="1" x14ac:dyDescent="0.3">
      <c r="A62" s="124" t="s">
        <v>86</v>
      </c>
      <c r="B62" s="113" t="s">
        <v>87</v>
      </c>
      <c r="C62" s="135">
        <v>0</v>
      </c>
      <c r="D62" s="135">
        <v>2</v>
      </c>
      <c r="E62" s="136" t="s">
        <v>106</v>
      </c>
      <c r="F62" s="137">
        <f>SUM(F63:F67)</f>
        <v>394</v>
      </c>
      <c r="G62" s="137">
        <f t="shared" ref="G62:AA62" si="17">SUM(G63:G67)</f>
        <v>8</v>
      </c>
      <c r="H62" s="137">
        <f t="shared" si="17"/>
        <v>0</v>
      </c>
      <c r="I62" s="137">
        <f t="shared" si="17"/>
        <v>364</v>
      </c>
      <c r="J62" s="137">
        <f t="shared" si="17"/>
        <v>364</v>
      </c>
      <c r="K62" s="137">
        <f t="shared" si="17"/>
        <v>134</v>
      </c>
      <c r="L62" s="137">
        <f t="shared" si="17"/>
        <v>50</v>
      </c>
      <c r="M62" s="137">
        <f t="shared" si="17"/>
        <v>180</v>
      </c>
      <c r="N62" s="137">
        <f t="shared" si="17"/>
        <v>4</v>
      </c>
      <c r="O62" s="137">
        <f t="shared" si="17"/>
        <v>18</v>
      </c>
      <c r="P62" s="137">
        <f t="shared" si="17"/>
        <v>0</v>
      </c>
      <c r="Q62" s="137">
        <f t="shared" si="17"/>
        <v>0</v>
      </c>
      <c r="R62" s="137">
        <f t="shared" si="17"/>
        <v>0</v>
      </c>
      <c r="S62" s="137">
        <f t="shared" si="17"/>
        <v>0</v>
      </c>
      <c r="T62" s="137">
        <f t="shared" si="17"/>
        <v>0</v>
      </c>
      <c r="U62" s="137">
        <f t="shared" si="17"/>
        <v>0</v>
      </c>
      <c r="V62" s="137">
        <f t="shared" si="17"/>
        <v>120</v>
      </c>
      <c r="W62" s="137">
        <f t="shared" si="17"/>
        <v>6</v>
      </c>
      <c r="X62" s="137">
        <f t="shared" si="17"/>
        <v>64</v>
      </c>
      <c r="Y62" s="137">
        <f t="shared" si="17"/>
        <v>2</v>
      </c>
      <c r="Z62" s="137">
        <f t="shared" si="17"/>
        <v>180</v>
      </c>
      <c r="AA62" s="137">
        <f t="shared" si="17"/>
        <v>0</v>
      </c>
      <c r="AC62" s="58"/>
    </row>
    <row r="63" spans="1:29" ht="63.75" thickBot="1" x14ac:dyDescent="0.3">
      <c r="A63" s="129" t="s">
        <v>88</v>
      </c>
      <c r="B63" s="96" t="s">
        <v>89</v>
      </c>
      <c r="C63" s="114"/>
      <c r="D63" s="114"/>
      <c r="E63" s="99">
        <v>4</v>
      </c>
      <c r="F63" s="98">
        <f>G63+I63+N63+O63</f>
        <v>50</v>
      </c>
      <c r="G63" s="99">
        <v>2</v>
      </c>
      <c r="H63" s="99">
        <v>0</v>
      </c>
      <c r="I63" s="98">
        <v>40</v>
      </c>
      <c r="J63" s="98">
        <v>40</v>
      </c>
      <c r="K63" s="99">
        <f t="shared" si="8"/>
        <v>32</v>
      </c>
      <c r="L63" s="99">
        <v>8</v>
      </c>
      <c r="M63" s="99"/>
      <c r="N63" s="99">
        <v>2</v>
      </c>
      <c r="O63" s="99">
        <v>6</v>
      </c>
      <c r="P63" s="98"/>
      <c r="Q63" s="99"/>
      <c r="R63" s="98"/>
      <c r="S63" s="99"/>
      <c r="T63" s="98"/>
      <c r="U63" s="99"/>
      <c r="V63" s="98">
        <v>40</v>
      </c>
      <c r="W63" s="99">
        <v>2</v>
      </c>
      <c r="X63" s="98"/>
      <c r="Y63" s="99"/>
      <c r="Z63" s="98"/>
      <c r="AA63" s="99"/>
      <c r="AC63">
        <f>SUM(N63:AB63)</f>
        <v>50</v>
      </c>
    </row>
    <row r="64" spans="1:29" ht="48" thickBot="1" x14ac:dyDescent="0.3">
      <c r="A64" s="130" t="s">
        <v>90</v>
      </c>
      <c r="B64" s="96" t="s">
        <v>91</v>
      </c>
      <c r="C64" s="99"/>
      <c r="D64" s="99"/>
      <c r="E64" s="99">
        <v>5</v>
      </c>
      <c r="F64" s="98">
        <f>G64+I64+N64+O64</f>
        <v>158</v>
      </c>
      <c r="G64" s="99">
        <v>6</v>
      </c>
      <c r="H64" s="99">
        <v>0</v>
      </c>
      <c r="I64" s="98">
        <v>144</v>
      </c>
      <c r="J64" s="98">
        <v>144</v>
      </c>
      <c r="K64" s="99">
        <f t="shared" si="8"/>
        <v>102</v>
      </c>
      <c r="L64" s="99">
        <v>42</v>
      </c>
      <c r="M64" s="99"/>
      <c r="N64" s="99">
        <v>2</v>
      </c>
      <c r="O64" s="99">
        <v>6</v>
      </c>
      <c r="P64" s="98"/>
      <c r="Q64" s="99"/>
      <c r="R64" s="98"/>
      <c r="S64" s="99"/>
      <c r="T64" s="98"/>
      <c r="U64" s="99"/>
      <c r="V64" s="98">
        <v>80</v>
      </c>
      <c r="W64" s="99">
        <v>4</v>
      </c>
      <c r="X64" s="98">
        <v>64</v>
      </c>
      <c r="Y64" s="99">
        <v>2</v>
      </c>
      <c r="Z64" s="98"/>
      <c r="AA64" s="99"/>
      <c r="AC64">
        <f t="shared" ref="AC64:AC65" si="18">SUM(N64:AB64)</f>
        <v>158</v>
      </c>
    </row>
    <row r="65" spans="1:29" ht="81" customHeight="1" thickBot="1" x14ac:dyDescent="0.3">
      <c r="A65" s="131" t="s">
        <v>92</v>
      </c>
      <c r="B65" s="115" t="s">
        <v>146</v>
      </c>
      <c r="C65" s="99"/>
      <c r="D65" s="99">
        <v>6</v>
      </c>
      <c r="E65" s="99"/>
      <c r="F65" s="98">
        <v>72</v>
      </c>
      <c r="G65" s="99">
        <v>0</v>
      </c>
      <c r="H65" s="99">
        <v>0</v>
      </c>
      <c r="I65" s="98">
        <v>72</v>
      </c>
      <c r="J65" s="98">
        <v>72</v>
      </c>
      <c r="K65" s="99"/>
      <c r="L65" s="99"/>
      <c r="M65" s="99">
        <v>72</v>
      </c>
      <c r="N65" s="99"/>
      <c r="O65" s="99"/>
      <c r="P65" s="98"/>
      <c r="Q65" s="99"/>
      <c r="R65" s="98"/>
      <c r="S65" s="99"/>
      <c r="T65" s="98"/>
      <c r="U65" s="99"/>
      <c r="V65" s="98"/>
      <c r="W65" s="99"/>
      <c r="X65" s="98"/>
      <c r="Y65" s="99"/>
      <c r="Z65" s="98">
        <v>72</v>
      </c>
      <c r="AA65" s="99"/>
      <c r="AC65">
        <f t="shared" si="18"/>
        <v>72</v>
      </c>
    </row>
    <row r="66" spans="1:29" ht="99" customHeight="1" thickBot="1" x14ac:dyDescent="0.3">
      <c r="A66" s="131" t="s">
        <v>93</v>
      </c>
      <c r="B66" s="115" t="s">
        <v>147</v>
      </c>
      <c r="C66" s="99"/>
      <c r="D66" s="99">
        <v>6</v>
      </c>
      <c r="E66" s="99"/>
      <c r="F66" s="98">
        <v>108</v>
      </c>
      <c r="G66" s="99">
        <v>0</v>
      </c>
      <c r="H66" s="99">
        <v>0</v>
      </c>
      <c r="I66" s="98">
        <v>108</v>
      </c>
      <c r="J66" s="98">
        <v>108</v>
      </c>
      <c r="K66" s="99"/>
      <c r="L66" s="99"/>
      <c r="M66" s="99">
        <v>108</v>
      </c>
      <c r="N66" s="99"/>
      <c r="O66" s="99"/>
      <c r="P66" s="98"/>
      <c r="Q66" s="99"/>
      <c r="R66" s="98"/>
      <c r="S66" s="99"/>
      <c r="T66" s="98"/>
      <c r="U66" s="99"/>
      <c r="V66" s="98"/>
      <c r="W66" s="99"/>
      <c r="X66" s="98"/>
      <c r="Y66" s="99"/>
      <c r="Z66" s="98">
        <v>108</v>
      </c>
      <c r="AA66" s="99"/>
    </row>
    <row r="67" spans="1:29" ht="16.5" thickBot="1" x14ac:dyDescent="0.3">
      <c r="A67" s="131"/>
      <c r="B67" s="115" t="s">
        <v>129</v>
      </c>
      <c r="C67" s="99"/>
      <c r="D67" s="99"/>
      <c r="E67" s="99">
        <v>6</v>
      </c>
      <c r="F67" s="98">
        <v>6</v>
      </c>
      <c r="G67" s="99"/>
      <c r="H67" s="99"/>
      <c r="I67" s="98"/>
      <c r="J67" s="98"/>
      <c r="K67" s="99"/>
      <c r="L67" s="99"/>
      <c r="M67" s="99"/>
      <c r="N67" s="99"/>
      <c r="O67" s="99">
        <v>6</v>
      </c>
      <c r="P67" s="98"/>
      <c r="Q67" s="99"/>
      <c r="R67" s="98"/>
      <c r="S67" s="99"/>
      <c r="T67" s="98"/>
      <c r="U67" s="99"/>
      <c r="V67" s="98"/>
      <c r="W67" s="99"/>
      <c r="X67" s="98"/>
      <c r="Y67" s="99"/>
      <c r="Z67" s="98"/>
      <c r="AA67" s="99"/>
    </row>
    <row r="68" spans="1:29" ht="79.5" thickBot="1" x14ac:dyDescent="0.3">
      <c r="A68" s="132" t="s">
        <v>94</v>
      </c>
      <c r="B68" s="113" t="s">
        <v>95</v>
      </c>
      <c r="C68" s="137">
        <v>0</v>
      </c>
      <c r="D68" s="137">
        <v>2</v>
      </c>
      <c r="E68" s="137" t="s">
        <v>106</v>
      </c>
      <c r="F68" s="137">
        <f>SUM(F69:F73)</f>
        <v>582</v>
      </c>
      <c r="G68" s="137">
        <f t="shared" ref="G68:AA68" si="19">SUM(G69:G73)</f>
        <v>10</v>
      </c>
      <c r="H68" s="137">
        <f t="shared" si="19"/>
        <v>0</v>
      </c>
      <c r="I68" s="137">
        <f t="shared" si="19"/>
        <v>550</v>
      </c>
      <c r="J68" s="137">
        <f t="shared" si="19"/>
        <v>550</v>
      </c>
      <c r="K68" s="137">
        <f t="shared" si="19"/>
        <v>186</v>
      </c>
      <c r="L68" s="137">
        <f t="shared" si="19"/>
        <v>76</v>
      </c>
      <c r="M68" s="137">
        <f t="shared" si="19"/>
        <v>288</v>
      </c>
      <c r="N68" s="137">
        <f t="shared" si="19"/>
        <v>4</v>
      </c>
      <c r="O68" s="137">
        <f t="shared" si="19"/>
        <v>18</v>
      </c>
      <c r="P68" s="137">
        <f t="shared" si="19"/>
        <v>0</v>
      </c>
      <c r="Q68" s="137">
        <f t="shared" si="19"/>
        <v>0</v>
      </c>
      <c r="R68" s="137">
        <f t="shared" si="19"/>
        <v>0</v>
      </c>
      <c r="S68" s="137">
        <f t="shared" si="19"/>
        <v>0</v>
      </c>
      <c r="T68" s="137">
        <f t="shared" si="19"/>
        <v>0</v>
      </c>
      <c r="U68" s="137">
        <f t="shared" si="19"/>
        <v>0</v>
      </c>
      <c r="V68" s="137">
        <f t="shared" si="19"/>
        <v>162</v>
      </c>
      <c r="W68" s="137">
        <f t="shared" si="19"/>
        <v>6</v>
      </c>
      <c r="X68" s="137">
        <f t="shared" si="19"/>
        <v>100</v>
      </c>
      <c r="Y68" s="137">
        <f t="shared" si="19"/>
        <v>4</v>
      </c>
      <c r="Z68" s="137">
        <f t="shared" si="19"/>
        <v>288</v>
      </c>
      <c r="AA68" s="137">
        <f t="shared" si="19"/>
        <v>0</v>
      </c>
      <c r="AC68" s="58"/>
    </row>
    <row r="69" spans="1:29" ht="63" customHeight="1" thickBot="1" x14ac:dyDescent="0.3">
      <c r="A69" s="130" t="s">
        <v>96</v>
      </c>
      <c r="B69" s="96" t="s">
        <v>97</v>
      </c>
      <c r="C69" s="99"/>
      <c r="D69" s="99"/>
      <c r="E69" s="99">
        <v>4</v>
      </c>
      <c r="F69" s="98">
        <f>G69+I69+N69+O69</f>
        <v>50</v>
      </c>
      <c r="G69" s="99">
        <v>2</v>
      </c>
      <c r="H69" s="99">
        <v>0</v>
      </c>
      <c r="I69" s="98">
        <v>40</v>
      </c>
      <c r="J69" s="98">
        <v>40</v>
      </c>
      <c r="K69" s="99">
        <f t="shared" si="8"/>
        <v>30</v>
      </c>
      <c r="L69" s="99">
        <v>10</v>
      </c>
      <c r="M69" s="99"/>
      <c r="N69" s="99">
        <v>2</v>
      </c>
      <c r="O69" s="99">
        <v>6</v>
      </c>
      <c r="P69" s="98"/>
      <c r="Q69" s="99"/>
      <c r="R69" s="98"/>
      <c r="S69" s="99"/>
      <c r="T69" s="98"/>
      <c r="U69" s="99"/>
      <c r="V69" s="98">
        <v>40</v>
      </c>
      <c r="W69" s="99">
        <v>2</v>
      </c>
      <c r="X69" s="98"/>
      <c r="Y69" s="99"/>
      <c r="Z69" s="98"/>
      <c r="AA69" s="99"/>
      <c r="AC69">
        <f>SUM(N69:AB69)</f>
        <v>50</v>
      </c>
    </row>
    <row r="70" spans="1:29" ht="48.75" customHeight="1" thickBot="1" x14ac:dyDescent="0.3">
      <c r="A70" s="130" t="s">
        <v>98</v>
      </c>
      <c r="B70" s="96" t="s">
        <v>99</v>
      </c>
      <c r="C70" s="99"/>
      <c r="D70" s="99"/>
      <c r="E70" s="99">
        <v>5</v>
      </c>
      <c r="F70" s="98">
        <f>G70+I70+N70+O70</f>
        <v>238</v>
      </c>
      <c r="G70" s="99">
        <v>8</v>
      </c>
      <c r="H70" s="99">
        <v>0</v>
      </c>
      <c r="I70" s="98">
        <v>222</v>
      </c>
      <c r="J70" s="98">
        <v>222</v>
      </c>
      <c r="K70" s="99">
        <f t="shared" si="8"/>
        <v>156</v>
      </c>
      <c r="L70" s="99">
        <v>66</v>
      </c>
      <c r="M70" s="99"/>
      <c r="N70" s="99">
        <v>2</v>
      </c>
      <c r="O70" s="99">
        <v>6</v>
      </c>
      <c r="P70" s="98"/>
      <c r="Q70" s="99"/>
      <c r="R70" s="98"/>
      <c r="S70" s="99"/>
      <c r="T70" s="98"/>
      <c r="U70" s="99"/>
      <c r="V70" s="98">
        <v>122</v>
      </c>
      <c r="W70" s="99">
        <v>4</v>
      </c>
      <c r="X70" s="98">
        <v>100</v>
      </c>
      <c r="Y70" s="99">
        <v>4</v>
      </c>
      <c r="Z70" s="98"/>
      <c r="AA70" s="99"/>
      <c r="AC70">
        <f>SUM(N70:AB70)</f>
        <v>238</v>
      </c>
    </row>
    <row r="71" spans="1:29" ht="95.25" thickBot="1" x14ac:dyDescent="0.3">
      <c r="A71" s="133" t="s">
        <v>100</v>
      </c>
      <c r="B71" s="116" t="s">
        <v>148</v>
      </c>
      <c r="C71" s="99"/>
      <c r="D71" s="99">
        <v>6</v>
      </c>
      <c r="E71" s="99"/>
      <c r="F71" s="98">
        <v>72</v>
      </c>
      <c r="G71" s="99"/>
      <c r="H71" s="99"/>
      <c r="I71" s="98">
        <v>72</v>
      </c>
      <c r="J71" s="98">
        <v>72</v>
      </c>
      <c r="K71" s="99"/>
      <c r="L71" s="99"/>
      <c r="M71" s="99">
        <v>72</v>
      </c>
      <c r="N71" s="99"/>
      <c r="O71" s="99"/>
      <c r="P71" s="98"/>
      <c r="Q71" s="99"/>
      <c r="R71" s="98"/>
      <c r="S71" s="99"/>
      <c r="T71" s="98"/>
      <c r="U71" s="99"/>
      <c r="V71" s="98"/>
      <c r="W71" s="99"/>
      <c r="X71" s="98"/>
      <c r="Y71" s="99"/>
      <c r="Z71" s="98">
        <v>72</v>
      </c>
      <c r="AA71" s="99"/>
    </row>
    <row r="72" spans="1:29" ht="111" thickBot="1" x14ac:dyDescent="0.3">
      <c r="A72" s="128" t="s">
        <v>101</v>
      </c>
      <c r="B72" s="110" t="s">
        <v>149</v>
      </c>
      <c r="C72" s="99"/>
      <c r="D72" s="99">
        <v>6</v>
      </c>
      <c r="E72" s="99"/>
      <c r="F72" s="98">
        <v>216</v>
      </c>
      <c r="G72" s="99"/>
      <c r="H72" s="99"/>
      <c r="I72" s="98">
        <v>216</v>
      </c>
      <c r="J72" s="98">
        <v>216</v>
      </c>
      <c r="K72" s="99"/>
      <c r="L72" s="99"/>
      <c r="M72" s="99">
        <v>216</v>
      </c>
      <c r="N72" s="99"/>
      <c r="O72" s="99"/>
      <c r="P72" s="98"/>
      <c r="Q72" s="99"/>
      <c r="R72" s="98"/>
      <c r="S72" s="99"/>
      <c r="T72" s="98"/>
      <c r="U72" s="99"/>
      <c r="V72" s="98"/>
      <c r="W72" s="99"/>
      <c r="X72" s="98"/>
      <c r="Y72" s="99"/>
      <c r="Z72" s="98">
        <v>216</v>
      </c>
      <c r="AA72" s="99"/>
    </row>
    <row r="73" spans="1:29" ht="15.75" x14ac:dyDescent="0.25">
      <c r="A73" s="102"/>
      <c r="B73" s="103" t="s">
        <v>129</v>
      </c>
      <c r="C73" s="99"/>
      <c r="D73" s="99"/>
      <c r="E73" s="99">
        <v>6</v>
      </c>
      <c r="F73" s="98">
        <v>6</v>
      </c>
      <c r="G73" s="99"/>
      <c r="H73" s="99"/>
      <c r="I73" s="98"/>
      <c r="J73" s="98"/>
      <c r="K73" s="99"/>
      <c r="L73" s="99"/>
      <c r="M73" s="99"/>
      <c r="N73" s="99"/>
      <c r="O73" s="99">
        <v>6</v>
      </c>
      <c r="P73" s="98"/>
      <c r="Q73" s="99"/>
      <c r="R73" s="98"/>
      <c r="S73" s="99"/>
      <c r="T73" s="98"/>
      <c r="U73" s="99"/>
      <c r="V73" s="98"/>
      <c r="W73" s="99"/>
      <c r="X73" s="98"/>
      <c r="Y73" s="99"/>
      <c r="Z73" s="98"/>
      <c r="AA73" s="99"/>
    </row>
    <row r="74" spans="1:29" ht="27.75" customHeight="1" x14ac:dyDescent="0.25">
      <c r="A74" s="173" t="s">
        <v>130</v>
      </c>
      <c r="B74" s="174"/>
      <c r="C74" s="99"/>
      <c r="D74" s="99"/>
      <c r="E74" s="99"/>
      <c r="F74" s="98">
        <f>F43+F28+F8</f>
        <v>4392</v>
      </c>
      <c r="G74" s="98">
        <f t="shared" ref="G74:AA74" si="20">G43+G28+G8</f>
        <v>144</v>
      </c>
      <c r="H74" s="98">
        <f t="shared" si="20"/>
        <v>50</v>
      </c>
      <c r="I74" s="98">
        <f t="shared" si="20"/>
        <v>4114</v>
      </c>
      <c r="J74" s="98">
        <f t="shared" si="20"/>
        <v>2430</v>
      </c>
      <c r="K74" s="98">
        <f t="shared" si="20"/>
        <v>2039</v>
      </c>
      <c r="L74" s="98">
        <f t="shared" si="20"/>
        <v>923</v>
      </c>
      <c r="M74" s="98">
        <f t="shared" si="20"/>
        <v>1152</v>
      </c>
      <c r="N74" s="98">
        <f t="shared" si="20"/>
        <v>32</v>
      </c>
      <c r="O74" s="98">
        <f t="shared" si="20"/>
        <v>102</v>
      </c>
      <c r="P74" s="98">
        <f t="shared" si="20"/>
        <v>580</v>
      </c>
      <c r="Q74" s="98">
        <f t="shared" si="20"/>
        <v>32</v>
      </c>
      <c r="R74" s="98">
        <f t="shared" si="20"/>
        <v>798</v>
      </c>
      <c r="S74" s="98">
        <f t="shared" si="20"/>
        <v>42</v>
      </c>
      <c r="T74" s="98">
        <f t="shared" si="20"/>
        <v>562</v>
      </c>
      <c r="U74" s="98">
        <f t="shared" si="20"/>
        <v>26</v>
      </c>
      <c r="V74" s="98">
        <f t="shared" si="20"/>
        <v>806</v>
      </c>
      <c r="W74" s="98">
        <f t="shared" si="20"/>
        <v>28</v>
      </c>
      <c r="X74" s="98">
        <f t="shared" si="20"/>
        <v>564</v>
      </c>
      <c r="Y74" s="98">
        <f t="shared" si="20"/>
        <v>16</v>
      </c>
      <c r="Z74" s="98">
        <f t="shared" si="20"/>
        <v>804</v>
      </c>
      <c r="AA74" s="98">
        <f t="shared" si="20"/>
        <v>0</v>
      </c>
      <c r="AC74" s="55"/>
    </row>
    <row r="75" spans="1:29" ht="27.75" customHeight="1" x14ac:dyDescent="0.25">
      <c r="A75" s="117"/>
      <c r="B75" s="117" t="s">
        <v>9</v>
      </c>
      <c r="C75" s="99"/>
      <c r="D75" s="99"/>
      <c r="E75" s="99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>
        <v>0</v>
      </c>
      <c r="Q75" s="98"/>
      <c r="R75" s="98">
        <v>12</v>
      </c>
      <c r="S75" s="98"/>
      <c r="T75" s="98">
        <v>6</v>
      </c>
      <c r="U75" s="98"/>
      <c r="V75" s="98">
        <v>6</v>
      </c>
      <c r="W75" s="98"/>
      <c r="X75" s="98">
        <v>8</v>
      </c>
      <c r="Y75" s="98"/>
      <c r="Z75" s="98">
        <v>0</v>
      </c>
      <c r="AA75" s="98"/>
    </row>
    <row r="76" spans="1:29" ht="27.75" customHeight="1" x14ac:dyDescent="0.25">
      <c r="A76" s="117"/>
      <c r="B76" s="117" t="s">
        <v>3</v>
      </c>
      <c r="C76" s="99"/>
      <c r="D76" s="99"/>
      <c r="E76" s="99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>
        <v>0</v>
      </c>
      <c r="Q76" s="98"/>
      <c r="R76" s="98">
        <v>12</v>
      </c>
      <c r="S76" s="98"/>
      <c r="T76" s="98">
        <v>18</v>
      </c>
      <c r="U76" s="98"/>
      <c r="V76" s="98">
        <v>24</v>
      </c>
      <c r="W76" s="98"/>
      <c r="X76" s="98">
        <v>24</v>
      </c>
      <c r="Y76" s="98"/>
      <c r="Z76" s="98">
        <v>24</v>
      </c>
      <c r="AA76" s="98"/>
    </row>
    <row r="77" spans="1:29" ht="27.75" customHeight="1" x14ac:dyDescent="0.25">
      <c r="A77" s="117"/>
      <c r="B77" s="117" t="s">
        <v>18</v>
      </c>
      <c r="C77" s="99"/>
      <c r="D77" s="99"/>
      <c r="E77" s="99"/>
      <c r="F77" s="98">
        <f>SUM(F74:F76)</f>
        <v>4392</v>
      </c>
      <c r="G77" s="98">
        <f t="shared" ref="G77:AA77" si="21">SUM(G74:G76)</f>
        <v>144</v>
      </c>
      <c r="H77" s="98">
        <f t="shared" si="21"/>
        <v>50</v>
      </c>
      <c r="I77" s="98">
        <f t="shared" si="21"/>
        <v>4114</v>
      </c>
      <c r="J77" s="98">
        <f t="shared" si="21"/>
        <v>2430</v>
      </c>
      <c r="K77" s="98">
        <f t="shared" si="21"/>
        <v>2039</v>
      </c>
      <c r="L77" s="98">
        <f t="shared" si="21"/>
        <v>923</v>
      </c>
      <c r="M77" s="98">
        <f t="shared" si="21"/>
        <v>1152</v>
      </c>
      <c r="N77" s="98">
        <f t="shared" si="21"/>
        <v>32</v>
      </c>
      <c r="O77" s="98">
        <f t="shared" si="21"/>
        <v>102</v>
      </c>
      <c r="P77" s="98">
        <f t="shared" si="21"/>
        <v>580</v>
      </c>
      <c r="Q77" s="98">
        <f t="shared" si="21"/>
        <v>32</v>
      </c>
      <c r="R77" s="98">
        <f t="shared" si="21"/>
        <v>822</v>
      </c>
      <c r="S77" s="98">
        <f t="shared" si="21"/>
        <v>42</v>
      </c>
      <c r="T77" s="98">
        <f t="shared" si="21"/>
        <v>586</v>
      </c>
      <c r="U77" s="98">
        <f t="shared" si="21"/>
        <v>26</v>
      </c>
      <c r="V77" s="98">
        <f t="shared" si="21"/>
        <v>836</v>
      </c>
      <c r="W77" s="98">
        <f t="shared" si="21"/>
        <v>28</v>
      </c>
      <c r="X77" s="98">
        <f t="shared" si="21"/>
        <v>596</v>
      </c>
      <c r="Y77" s="98">
        <f t="shared" si="21"/>
        <v>16</v>
      </c>
      <c r="Z77" s="98">
        <f t="shared" si="21"/>
        <v>828</v>
      </c>
      <c r="AA77" s="98">
        <f t="shared" si="21"/>
        <v>0</v>
      </c>
      <c r="AC77" s="55"/>
    </row>
    <row r="78" spans="1:29" ht="75.75" customHeight="1" x14ac:dyDescent="0.25">
      <c r="A78" s="118" t="s">
        <v>23</v>
      </c>
      <c r="B78" s="117" t="s">
        <v>110</v>
      </c>
      <c r="C78" s="99"/>
      <c r="D78" s="99"/>
      <c r="E78" s="99"/>
      <c r="F78" s="98">
        <v>36</v>
      </c>
      <c r="G78" s="99"/>
      <c r="H78" s="99"/>
      <c r="I78" s="98"/>
      <c r="J78" s="98"/>
      <c r="K78" s="99"/>
      <c r="L78" s="99"/>
      <c r="M78" s="99"/>
      <c r="N78" s="99"/>
      <c r="O78" s="99"/>
      <c r="P78" s="98"/>
      <c r="Q78" s="99"/>
      <c r="R78" s="98"/>
      <c r="S78" s="99"/>
      <c r="T78" s="98"/>
      <c r="U78" s="99"/>
      <c r="V78" s="98"/>
      <c r="W78" s="99"/>
      <c r="X78" s="98"/>
      <c r="Y78" s="99"/>
      <c r="Z78" s="98">
        <v>36</v>
      </c>
      <c r="AA78" s="99"/>
    </row>
    <row r="79" spans="1:29" ht="37.5" customHeight="1" x14ac:dyDescent="0.25">
      <c r="A79" s="173" t="s">
        <v>24</v>
      </c>
      <c r="B79" s="174"/>
      <c r="C79" s="99"/>
      <c r="D79" s="99"/>
      <c r="E79" s="99"/>
      <c r="F79" s="98">
        <f>F77+F78</f>
        <v>4428</v>
      </c>
      <c r="G79" s="98">
        <f t="shared" ref="G79:AA79" si="22">G77+G78</f>
        <v>144</v>
      </c>
      <c r="H79" s="98">
        <f t="shared" si="22"/>
        <v>50</v>
      </c>
      <c r="I79" s="98">
        <f t="shared" si="22"/>
        <v>4114</v>
      </c>
      <c r="J79" s="98">
        <f t="shared" si="22"/>
        <v>2430</v>
      </c>
      <c r="K79" s="98">
        <f t="shared" si="22"/>
        <v>2039</v>
      </c>
      <c r="L79" s="98">
        <f t="shared" si="22"/>
        <v>923</v>
      </c>
      <c r="M79" s="98">
        <f t="shared" si="22"/>
        <v>1152</v>
      </c>
      <c r="N79" s="98">
        <f t="shared" si="22"/>
        <v>32</v>
      </c>
      <c r="O79" s="98">
        <f t="shared" si="22"/>
        <v>102</v>
      </c>
      <c r="P79" s="98">
        <f t="shared" si="22"/>
        <v>580</v>
      </c>
      <c r="Q79" s="98">
        <f t="shared" si="22"/>
        <v>32</v>
      </c>
      <c r="R79" s="98">
        <f t="shared" si="22"/>
        <v>822</v>
      </c>
      <c r="S79" s="98">
        <f t="shared" si="22"/>
        <v>42</v>
      </c>
      <c r="T79" s="98">
        <f t="shared" si="22"/>
        <v>586</v>
      </c>
      <c r="U79" s="98">
        <f t="shared" si="22"/>
        <v>26</v>
      </c>
      <c r="V79" s="98">
        <f t="shared" si="22"/>
        <v>836</v>
      </c>
      <c r="W79" s="98">
        <f t="shared" si="22"/>
        <v>28</v>
      </c>
      <c r="X79" s="98">
        <f t="shared" si="22"/>
        <v>596</v>
      </c>
      <c r="Y79" s="98">
        <f t="shared" si="22"/>
        <v>16</v>
      </c>
      <c r="Z79" s="98">
        <f t="shared" si="22"/>
        <v>864</v>
      </c>
      <c r="AA79" s="98">
        <f t="shared" si="22"/>
        <v>0</v>
      </c>
      <c r="AC79" s="55"/>
    </row>
    <row r="80" spans="1:29" ht="25.5" customHeight="1" x14ac:dyDescent="0.25">
      <c r="A80" s="161" t="s">
        <v>111</v>
      </c>
      <c r="B80" s="162"/>
      <c r="C80" s="162"/>
      <c r="D80" s="162"/>
      <c r="E80" s="162"/>
      <c r="F80" s="162"/>
      <c r="G80" s="163"/>
      <c r="H80" s="43"/>
      <c r="I80" s="170" t="s">
        <v>18</v>
      </c>
      <c r="J80" s="36"/>
      <c r="K80" s="23" t="s">
        <v>19</v>
      </c>
      <c r="L80" s="12"/>
      <c r="M80" s="12"/>
      <c r="N80" s="12"/>
      <c r="O80" s="12"/>
      <c r="P80" s="22">
        <v>580</v>
      </c>
      <c r="Q80" s="22">
        <v>32</v>
      </c>
      <c r="R80" s="22">
        <v>798</v>
      </c>
      <c r="S80" s="12">
        <v>42</v>
      </c>
      <c r="T80" s="12">
        <v>562</v>
      </c>
      <c r="U80" s="12">
        <v>26</v>
      </c>
      <c r="V80" s="12">
        <v>626</v>
      </c>
      <c r="W80" s="12">
        <v>28</v>
      </c>
      <c r="X80" s="12">
        <v>396</v>
      </c>
      <c r="Y80" s="12">
        <v>16</v>
      </c>
      <c r="Z80" s="12">
        <v>0</v>
      </c>
      <c r="AA80" s="12">
        <v>0</v>
      </c>
    </row>
    <row r="81" spans="1:29" ht="63" x14ac:dyDescent="0.25">
      <c r="A81" s="164"/>
      <c r="B81" s="165"/>
      <c r="C81" s="165"/>
      <c r="D81" s="165"/>
      <c r="E81" s="165"/>
      <c r="F81" s="165"/>
      <c r="G81" s="166"/>
      <c r="H81" s="44"/>
      <c r="I81" s="171"/>
      <c r="J81" s="37"/>
      <c r="K81" s="23" t="s">
        <v>20</v>
      </c>
      <c r="L81" s="12"/>
      <c r="M81" s="12"/>
      <c r="N81" s="12"/>
      <c r="O81" s="12"/>
      <c r="P81" s="12">
        <v>0</v>
      </c>
      <c r="Q81" s="12"/>
      <c r="R81" s="12">
        <v>0</v>
      </c>
      <c r="S81" s="12"/>
      <c r="T81" s="12">
        <v>0</v>
      </c>
      <c r="U81" s="12"/>
      <c r="V81" s="12">
        <v>108</v>
      </c>
      <c r="W81" s="12"/>
      <c r="X81" s="12">
        <v>168</v>
      </c>
      <c r="Y81" s="12"/>
      <c r="Z81" s="12">
        <v>156</v>
      </c>
      <c r="AA81" s="12"/>
    </row>
    <row r="82" spans="1:29" ht="78.75" x14ac:dyDescent="0.25">
      <c r="A82" s="164"/>
      <c r="B82" s="165"/>
      <c r="C82" s="165"/>
      <c r="D82" s="165"/>
      <c r="E82" s="165"/>
      <c r="F82" s="165"/>
      <c r="G82" s="166"/>
      <c r="H82" s="44"/>
      <c r="I82" s="171"/>
      <c r="J82" s="37"/>
      <c r="K82" s="23" t="s">
        <v>25</v>
      </c>
      <c r="L82" s="12"/>
      <c r="M82" s="12"/>
      <c r="N82" s="12"/>
      <c r="O82" s="12"/>
      <c r="P82" s="12">
        <v>0</v>
      </c>
      <c r="Q82" s="12"/>
      <c r="R82" s="12">
        <v>0</v>
      </c>
      <c r="S82" s="12"/>
      <c r="T82" s="12">
        <v>0</v>
      </c>
      <c r="U82" s="12"/>
      <c r="V82" s="12">
        <v>72</v>
      </c>
      <c r="W82" s="12"/>
      <c r="X82" s="12">
        <v>0</v>
      </c>
      <c r="Y82" s="12"/>
      <c r="Z82" s="12">
        <v>648</v>
      </c>
      <c r="AA82" s="12"/>
    </row>
    <row r="83" spans="1:29" ht="31.5" x14ac:dyDescent="0.25">
      <c r="A83" s="164"/>
      <c r="B83" s="165"/>
      <c r="C83" s="165"/>
      <c r="D83" s="165"/>
      <c r="E83" s="165"/>
      <c r="F83" s="165"/>
      <c r="G83" s="166"/>
      <c r="H83" s="46"/>
      <c r="I83" s="171"/>
      <c r="J83" s="47"/>
      <c r="K83" s="23" t="s">
        <v>131</v>
      </c>
      <c r="L83" s="12"/>
      <c r="M83" s="12"/>
      <c r="N83" s="12"/>
      <c r="O83" s="12"/>
      <c r="P83" s="12">
        <v>0</v>
      </c>
      <c r="Q83" s="12"/>
      <c r="R83" s="12">
        <v>12</v>
      </c>
      <c r="S83" s="12"/>
      <c r="T83" s="12">
        <v>6</v>
      </c>
      <c r="U83" s="12"/>
      <c r="V83" s="12">
        <v>6</v>
      </c>
      <c r="W83" s="12"/>
      <c r="X83" s="12">
        <v>8</v>
      </c>
      <c r="Y83" s="12"/>
      <c r="Z83" s="12">
        <v>0</v>
      </c>
      <c r="AA83" s="12"/>
    </row>
    <row r="84" spans="1:29" ht="31.5" customHeight="1" x14ac:dyDescent="0.25">
      <c r="A84" s="164"/>
      <c r="B84" s="165"/>
      <c r="C84" s="165"/>
      <c r="D84" s="165"/>
      <c r="E84" s="165"/>
      <c r="F84" s="165"/>
      <c r="G84" s="166"/>
      <c r="H84" s="46"/>
      <c r="I84" s="171"/>
      <c r="J84" s="47"/>
      <c r="K84" s="23" t="s">
        <v>132</v>
      </c>
      <c r="L84" s="12"/>
      <c r="M84" s="12"/>
      <c r="N84" s="12"/>
      <c r="O84" s="12"/>
      <c r="P84" s="12">
        <v>0</v>
      </c>
      <c r="Q84" s="12"/>
      <c r="R84" s="12">
        <v>12</v>
      </c>
      <c r="S84" s="12"/>
      <c r="T84" s="12">
        <v>18</v>
      </c>
      <c r="U84" s="12"/>
      <c r="V84" s="12">
        <v>24</v>
      </c>
      <c r="W84" s="12"/>
      <c r="X84" s="12">
        <v>24</v>
      </c>
      <c r="Y84" s="12"/>
      <c r="Z84" s="12">
        <v>24</v>
      </c>
      <c r="AA84" s="12"/>
    </row>
    <row r="85" spans="1:29" ht="15.75" hidden="1" x14ac:dyDescent="0.25">
      <c r="A85" s="164"/>
      <c r="B85" s="165"/>
      <c r="C85" s="165"/>
      <c r="D85" s="165"/>
      <c r="E85" s="165"/>
      <c r="F85" s="165"/>
      <c r="G85" s="166"/>
      <c r="H85" s="46"/>
      <c r="I85" s="171"/>
      <c r="J85" s="47"/>
      <c r="K85" s="23"/>
      <c r="L85" s="12"/>
      <c r="M85" s="12"/>
      <c r="N85" s="12"/>
      <c r="O85" s="12"/>
      <c r="P85" s="12">
        <v>0</v>
      </c>
      <c r="Q85" s="12"/>
      <c r="R85" s="12">
        <v>0</v>
      </c>
      <c r="S85" s="12"/>
      <c r="T85" s="12"/>
      <c r="U85" s="12"/>
      <c r="V85" s="12"/>
      <c r="W85" s="12"/>
      <c r="X85" s="12"/>
      <c r="Y85" s="12"/>
      <c r="Z85" s="12"/>
      <c r="AA85" s="12"/>
    </row>
    <row r="86" spans="1:29" ht="15.75" x14ac:dyDescent="0.25">
      <c r="A86" s="164"/>
      <c r="B86" s="165"/>
      <c r="C86" s="165"/>
      <c r="D86" s="165"/>
      <c r="E86" s="165"/>
      <c r="F86" s="165"/>
      <c r="G86" s="166"/>
      <c r="H86" s="52"/>
      <c r="I86" s="171"/>
      <c r="J86" s="53"/>
      <c r="K86" s="23" t="s">
        <v>23</v>
      </c>
      <c r="L86" s="12"/>
      <c r="M86" s="12"/>
      <c r="N86" s="12"/>
      <c r="O86" s="12"/>
      <c r="P86" s="12">
        <v>0</v>
      </c>
      <c r="Q86" s="12"/>
      <c r="R86" s="12">
        <v>0</v>
      </c>
      <c r="S86" s="12"/>
      <c r="T86" s="12">
        <v>0</v>
      </c>
      <c r="U86" s="12"/>
      <c r="V86" s="12">
        <v>0</v>
      </c>
      <c r="W86" s="12"/>
      <c r="X86" s="12">
        <v>0</v>
      </c>
      <c r="Y86" s="12"/>
      <c r="Z86" s="12">
        <v>36</v>
      </c>
      <c r="AA86" s="12">
        <v>0</v>
      </c>
    </row>
    <row r="87" spans="1:29" ht="31.5" x14ac:dyDescent="0.25">
      <c r="A87" s="164"/>
      <c r="B87" s="165"/>
      <c r="C87" s="165"/>
      <c r="D87" s="165"/>
      <c r="E87" s="165"/>
      <c r="F87" s="165"/>
      <c r="G87" s="166"/>
      <c r="H87" s="46"/>
      <c r="I87" s="171"/>
      <c r="J87" s="47"/>
      <c r="K87" s="23" t="s">
        <v>133</v>
      </c>
      <c r="L87" s="12"/>
      <c r="M87" s="12"/>
      <c r="N87" s="12"/>
      <c r="O87" s="12"/>
      <c r="P87" s="12">
        <f>SUM(P80:P86)</f>
        <v>580</v>
      </c>
      <c r="Q87" s="12">
        <f t="shared" ref="Q87:S87" si="23">SUM(Q80:Q86)</f>
        <v>32</v>
      </c>
      <c r="R87" s="12">
        <f t="shared" si="23"/>
        <v>822</v>
      </c>
      <c r="S87" s="12">
        <f t="shared" si="23"/>
        <v>42</v>
      </c>
      <c r="T87" s="12">
        <f>SUM(T80:T86)</f>
        <v>586</v>
      </c>
      <c r="U87" s="12">
        <f t="shared" ref="U87:AA87" si="24">SUM(U80:U86)</f>
        <v>26</v>
      </c>
      <c r="V87" s="12">
        <f t="shared" si="24"/>
        <v>836</v>
      </c>
      <c r="W87" s="12">
        <f t="shared" si="24"/>
        <v>28</v>
      </c>
      <c r="X87" s="12">
        <f t="shared" si="24"/>
        <v>596</v>
      </c>
      <c r="Y87" s="12">
        <f t="shared" si="24"/>
        <v>16</v>
      </c>
      <c r="Z87" s="12">
        <f t="shared" si="24"/>
        <v>864</v>
      </c>
      <c r="AA87" s="12">
        <f t="shared" si="24"/>
        <v>0</v>
      </c>
      <c r="AC87" s="59"/>
    </row>
    <row r="88" spans="1:29" ht="47.25" x14ac:dyDescent="0.25">
      <c r="A88" s="164"/>
      <c r="B88" s="165"/>
      <c r="C88" s="165"/>
      <c r="D88" s="165"/>
      <c r="E88" s="165"/>
      <c r="F88" s="165"/>
      <c r="G88" s="166"/>
      <c r="H88" s="44"/>
      <c r="I88" s="171"/>
      <c r="J88" s="37"/>
      <c r="K88" s="23" t="s">
        <v>21</v>
      </c>
      <c r="L88" s="12"/>
      <c r="M88" s="12"/>
      <c r="N88" s="12"/>
      <c r="O88" s="12"/>
      <c r="P88" s="22">
        <v>0</v>
      </c>
      <c r="Q88" s="22"/>
      <c r="R88" s="22">
        <v>3</v>
      </c>
      <c r="S88" s="12"/>
      <c r="T88" s="12">
        <v>3</v>
      </c>
      <c r="U88" s="12"/>
      <c r="V88" s="12">
        <v>4</v>
      </c>
      <c r="W88" s="12"/>
      <c r="X88" s="12">
        <v>4</v>
      </c>
      <c r="Y88" s="12"/>
      <c r="Z88" s="12">
        <v>4</v>
      </c>
      <c r="AA88" s="12"/>
    </row>
    <row r="89" spans="1:29" ht="31.5" x14ac:dyDescent="0.25">
      <c r="A89" s="167"/>
      <c r="B89" s="168"/>
      <c r="C89" s="168"/>
      <c r="D89" s="168"/>
      <c r="E89" s="168"/>
      <c r="F89" s="168"/>
      <c r="G89" s="169"/>
      <c r="H89" s="45"/>
      <c r="I89" s="172"/>
      <c r="J89" s="38"/>
      <c r="K89" s="23" t="s">
        <v>22</v>
      </c>
      <c r="L89" s="12"/>
      <c r="M89" s="12"/>
      <c r="N89" s="12"/>
      <c r="O89" s="12"/>
      <c r="P89" s="22">
        <v>2</v>
      </c>
      <c r="Q89" s="22"/>
      <c r="R89" s="22">
        <v>9</v>
      </c>
      <c r="S89" s="12"/>
      <c r="T89" s="12">
        <v>5</v>
      </c>
      <c r="U89" s="12"/>
      <c r="V89" s="12">
        <v>5</v>
      </c>
      <c r="W89" s="12"/>
      <c r="X89" s="12">
        <v>3</v>
      </c>
      <c r="Y89" s="12"/>
      <c r="Z89" s="12">
        <v>7</v>
      </c>
      <c r="AA89" s="12"/>
    </row>
    <row r="91" spans="1:29" x14ac:dyDescent="0.25">
      <c r="D91">
        <v>4428</v>
      </c>
    </row>
    <row r="92" spans="1:29" x14ac:dyDescent="0.25">
      <c r="D92">
        <f>F79</f>
        <v>4428</v>
      </c>
    </row>
    <row r="93" spans="1:29" x14ac:dyDescent="0.25">
      <c r="D93">
        <f>D91-D92</f>
        <v>0</v>
      </c>
    </row>
  </sheetData>
  <mergeCells count="30">
    <mergeCell ref="A80:G89"/>
    <mergeCell ref="I80:I89"/>
    <mergeCell ref="A79:B79"/>
    <mergeCell ref="A74:B74"/>
    <mergeCell ref="A2:A6"/>
    <mergeCell ref="B2:B6"/>
    <mergeCell ref="C2:E2"/>
    <mergeCell ref="C5:C6"/>
    <mergeCell ref="E5:E6"/>
    <mergeCell ref="I4:O4"/>
    <mergeCell ref="I5:I6"/>
    <mergeCell ref="K5:L5"/>
    <mergeCell ref="F2:O2"/>
    <mergeCell ref="F3:F6"/>
    <mergeCell ref="G3:G6"/>
    <mergeCell ref="P2:AA2"/>
    <mergeCell ref="T3:W3"/>
    <mergeCell ref="X3:AA3"/>
    <mergeCell ref="M5:M6"/>
    <mergeCell ref="N5:N6"/>
    <mergeCell ref="O5:O6"/>
    <mergeCell ref="R4:S4"/>
    <mergeCell ref="T4:U4"/>
    <mergeCell ref="V4:W4"/>
    <mergeCell ref="X4:Y4"/>
    <mergeCell ref="P5:AA5"/>
    <mergeCell ref="Z4:AA4"/>
    <mergeCell ref="P3:S3"/>
    <mergeCell ref="I3:O3"/>
    <mergeCell ref="P4:Q4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64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2024-09-17T09:20:36Z</cp:lastPrinted>
  <dcterms:created xsi:type="dcterms:W3CDTF">2019-06-05T07:49:36Z</dcterms:created>
  <dcterms:modified xsi:type="dcterms:W3CDTF">2024-09-25T06:54:41Z</dcterms:modified>
</cp:coreProperties>
</file>