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usov\Desktop\УП ППКРС 2024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H62" i="1"/>
  <c r="J62" i="1"/>
  <c r="M62" i="1"/>
  <c r="N62" i="1"/>
  <c r="P62" i="1"/>
  <c r="Q62" i="1"/>
  <c r="S62" i="1"/>
  <c r="T62" i="1"/>
  <c r="U62" i="1"/>
  <c r="V62" i="1"/>
  <c r="W62" i="1"/>
  <c r="G60" i="1" l="1"/>
  <c r="H60" i="1"/>
  <c r="J60" i="1"/>
  <c r="G34" i="1" l="1"/>
  <c r="H34" i="1"/>
  <c r="I34" i="1"/>
  <c r="J34" i="1"/>
  <c r="L34" i="1"/>
  <c r="M34" i="1"/>
  <c r="N34" i="1"/>
  <c r="O34" i="1"/>
  <c r="P34" i="1"/>
  <c r="Q34" i="1"/>
  <c r="R34" i="1"/>
  <c r="S34" i="1"/>
  <c r="T34" i="1"/>
  <c r="U34" i="1"/>
  <c r="V34" i="1"/>
  <c r="W34" i="1"/>
  <c r="Q69" i="1" l="1"/>
  <c r="R69" i="1"/>
  <c r="S69" i="1"/>
  <c r="T69" i="1"/>
  <c r="U69" i="1"/>
  <c r="V69" i="1"/>
  <c r="W69" i="1"/>
  <c r="P69" i="1"/>
  <c r="Y63" i="1"/>
  <c r="Y43" i="1"/>
  <c r="Y44" i="1"/>
  <c r="Y45" i="1"/>
  <c r="Y46" i="1"/>
  <c r="Y48" i="1"/>
  <c r="Y49" i="1"/>
  <c r="Y50" i="1"/>
  <c r="Y51" i="1"/>
  <c r="Y53" i="1"/>
  <c r="Y54" i="1"/>
  <c r="Y55" i="1"/>
  <c r="Y56" i="1"/>
  <c r="Y30" i="1"/>
  <c r="Y31" i="1"/>
  <c r="Y32" i="1"/>
  <c r="Y33" i="1"/>
  <c r="Y34" i="1"/>
  <c r="Y35" i="1"/>
  <c r="Y36" i="1"/>
  <c r="Y37" i="1"/>
  <c r="Y38" i="1"/>
  <c r="Y39" i="1"/>
  <c r="Y40" i="1"/>
  <c r="Y29" i="1"/>
  <c r="G41" i="1"/>
  <c r="I41" i="1"/>
  <c r="M41" i="1"/>
  <c r="O41" i="1"/>
  <c r="Q41" i="1"/>
  <c r="S41" i="1"/>
  <c r="G52" i="1"/>
  <c r="H52" i="1"/>
  <c r="I52" i="1"/>
  <c r="J52" i="1"/>
  <c r="L52" i="1"/>
  <c r="M52" i="1"/>
  <c r="N52" i="1"/>
  <c r="O52" i="1"/>
  <c r="P52" i="1"/>
  <c r="Q52" i="1"/>
  <c r="R52" i="1"/>
  <c r="S52" i="1"/>
  <c r="T52" i="1"/>
  <c r="U52" i="1"/>
  <c r="V52" i="1"/>
  <c r="W52" i="1"/>
  <c r="G47" i="1"/>
  <c r="H47" i="1"/>
  <c r="I47" i="1"/>
  <c r="J47" i="1"/>
  <c r="L47" i="1"/>
  <c r="M47" i="1"/>
  <c r="N47" i="1"/>
  <c r="O47" i="1"/>
  <c r="P47" i="1"/>
  <c r="Q47" i="1"/>
  <c r="R47" i="1"/>
  <c r="S47" i="1"/>
  <c r="T47" i="1"/>
  <c r="U47" i="1"/>
  <c r="V47" i="1"/>
  <c r="W47" i="1"/>
  <c r="G42" i="1"/>
  <c r="H42" i="1"/>
  <c r="H41" i="1" s="1"/>
  <c r="I42" i="1"/>
  <c r="J42" i="1"/>
  <c r="J41" i="1" s="1"/>
  <c r="L42" i="1"/>
  <c r="L41" i="1" s="1"/>
  <c r="M42" i="1"/>
  <c r="N42" i="1"/>
  <c r="N41" i="1" s="1"/>
  <c r="O42" i="1"/>
  <c r="P42" i="1"/>
  <c r="P41" i="1" s="1"/>
  <c r="Q42" i="1"/>
  <c r="R42" i="1"/>
  <c r="R41" i="1" s="1"/>
  <c r="S42" i="1"/>
  <c r="T42" i="1"/>
  <c r="T41" i="1" s="1"/>
  <c r="U42" i="1"/>
  <c r="U41" i="1" s="1"/>
  <c r="V42" i="1"/>
  <c r="V41" i="1" s="1"/>
  <c r="W42" i="1"/>
  <c r="W41" i="1" s="1"/>
  <c r="Y69" i="1" l="1"/>
  <c r="Y52" i="1"/>
  <c r="Y47" i="1"/>
  <c r="Y42" i="1"/>
  <c r="Y41" i="1"/>
  <c r="G28" i="1"/>
  <c r="H28" i="1"/>
  <c r="I28" i="1"/>
  <c r="J28" i="1"/>
  <c r="L28" i="1"/>
  <c r="M28" i="1"/>
  <c r="N28" i="1"/>
  <c r="O28" i="1"/>
  <c r="P28" i="1"/>
  <c r="Q28" i="1"/>
  <c r="R28" i="1"/>
  <c r="S28" i="1"/>
  <c r="T28" i="1"/>
  <c r="U28" i="1"/>
  <c r="V28" i="1"/>
  <c r="W28" i="1"/>
  <c r="F39" i="1" l="1"/>
  <c r="K31" i="1" l="1"/>
  <c r="K32" i="1"/>
  <c r="K33" i="1"/>
  <c r="K39" i="1" l="1"/>
  <c r="F38" i="1" l="1"/>
  <c r="K38" i="1"/>
  <c r="F31" i="1" l="1"/>
  <c r="F32" i="1"/>
  <c r="F33" i="1"/>
  <c r="F27" i="1" l="1"/>
  <c r="F25" i="1"/>
  <c r="F24" i="1" s="1"/>
  <c r="F23" i="1"/>
  <c r="F22" i="1"/>
  <c r="F11" i="1"/>
  <c r="F12" i="1"/>
  <c r="F13" i="1"/>
  <c r="F14" i="1"/>
  <c r="F15" i="1"/>
  <c r="F16" i="1"/>
  <c r="F17" i="1"/>
  <c r="F18" i="1"/>
  <c r="F19" i="1"/>
  <c r="F20" i="1"/>
  <c r="F10" i="1"/>
  <c r="S26" i="1"/>
  <c r="R26" i="1"/>
  <c r="Q26" i="1"/>
  <c r="P26" i="1"/>
  <c r="O26" i="1"/>
  <c r="N26" i="1"/>
  <c r="M26" i="1"/>
  <c r="S24" i="1"/>
  <c r="R24" i="1"/>
  <c r="Q24" i="1"/>
  <c r="P24" i="1"/>
  <c r="O24" i="1"/>
  <c r="N24" i="1"/>
  <c r="M24" i="1"/>
  <c r="S21" i="1"/>
  <c r="R21" i="1"/>
  <c r="Q21" i="1"/>
  <c r="P21" i="1"/>
  <c r="O21" i="1"/>
  <c r="N21" i="1"/>
  <c r="M21" i="1"/>
  <c r="S9" i="1"/>
  <c r="R9" i="1"/>
  <c r="Q9" i="1"/>
  <c r="P9" i="1"/>
  <c r="O9" i="1"/>
  <c r="N9" i="1"/>
  <c r="M9" i="1"/>
  <c r="K27" i="1"/>
  <c r="K26" i="1" s="1"/>
  <c r="F26" i="1"/>
  <c r="L26" i="1"/>
  <c r="J26" i="1"/>
  <c r="I26" i="1"/>
  <c r="H26" i="1"/>
  <c r="G26" i="1"/>
  <c r="K25" i="1"/>
  <c r="L24" i="1"/>
  <c r="J24" i="1"/>
  <c r="I24" i="1"/>
  <c r="H24" i="1"/>
  <c r="G24" i="1"/>
  <c r="K23" i="1"/>
  <c r="K22" i="1"/>
  <c r="L21" i="1"/>
  <c r="J21" i="1"/>
  <c r="I21" i="1"/>
  <c r="H21" i="1"/>
  <c r="G21" i="1"/>
  <c r="K20" i="1"/>
  <c r="K19" i="1"/>
  <c r="K18" i="1"/>
  <c r="K17" i="1"/>
  <c r="K16" i="1"/>
  <c r="K15" i="1"/>
  <c r="K14" i="1"/>
  <c r="K13" i="1"/>
  <c r="K12" i="1"/>
  <c r="K11" i="1"/>
  <c r="K10" i="1"/>
  <c r="L9" i="1"/>
  <c r="J9" i="1"/>
  <c r="I9" i="1"/>
  <c r="H9" i="1"/>
  <c r="G9" i="1"/>
  <c r="T9" i="1"/>
  <c r="T8" i="1" s="1"/>
  <c r="T57" i="1" l="1"/>
  <c r="K24" i="1"/>
  <c r="I8" i="1"/>
  <c r="N8" i="1"/>
  <c r="R8" i="1"/>
  <c r="K9" i="1"/>
  <c r="J8" i="1"/>
  <c r="O8" i="1"/>
  <c r="S8" i="1"/>
  <c r="G8" i="1"/>
  <c r="L8" i="1"/>
  <c r="P8" i="1"/>
  <c r="H8" i="1"/>
  <c r="F9" i="1"/>
  <c r="K21" i="1"/>
  <c r="M8" i="1"/>
  <c r="Q8" i="1"/>
  <c r="F21" i="1"/>
  <c r="F30" i="1"/>
  <c r="F35" i="1"/>
  <c r="F36" i="1"/>
  <c r="F37" i="1"/>
  <c r="F40" i="1"/>
  <c r="F53" i="1"/>
  <c r="F52" i="1" s="1"/>
  <c r="F34" i="1" l="1"/>
  <c r="M57" i="1"/>
  <c r="P57" i="1"/>
  <c r="O57" i="1"/>
  <c r="N57" i="1"/>
  <c r="L57" i="1"/>
  <c r="J57" i="1"/>
  <c r="I57" i="1"/>
  <c r="I60" i="1" s="1"/>
  <c r="I62" i="1" s="1"/>
  <c r="G57" i="1"/>
  <c r="Q57" i="1"/>
  <c r="H57" i="1"/>
  <c r="S57" i="1"/>
  <c r="R57" i="1"/>
  <c r="F8" i="1"/>
  <c r="K8" i="1"/>
  <c r="F48" i="1"/>
  <c r="F47" i="1" s="1"/>
  <c r="F43" i="1" l="1"/>
  <c r="F42" i="1" s="1"/>
  <c r="F41" i="1" s="1"/>
  <c r="F29" i="1"/>
  <c r="F28" i="1" s="1"/>
  <c r="F57" i="1" l="1"/>
  <c r="K29" i="1"/>
  <c r="K53" i="1"/>
  <c r="K52" i="1" s="1"/>
  <c r="K48" i="1" l="1"/>
  <c r="K47" i="1" s="1"/>
  <c r="K43" i="1"/>
  <c r="K42" i="1" s="1"/>
  <c r="K41" i="1" s="1"/>
  <c r="K30" i="1"/>
  <c r="K28" i="1" s="1"/>
  <c r="K35" i="1"/>
  <c r="K34" i="1" s="1"/>
  <c r="K36" i="1"/>
  <c r="K37" i="1"/>
  <c r="K40" i="1"/>
  <c r="K57" i="1" l="1"/>
  <c r="U9" i="1" l="1"/>
  <c r="U8" i="1" s="1"/>
  <c r="V9" i="1"/>
  <c r="V8" i="1" s="1"/>
  <c r="W9" i="1"/>
  <c r="W8" i="1" s="1"/>
  <c r="V57" i="1" l="1"/>
  <c r="U57" i="1"/>
  <c r="W57" i="1"/>
  <c r="O60" i="1"/>
  <c r="O62" i="1" s="1"/>
  <c r="M60" i="1"/>
  <c r="N60" i="1" l="1"/>
  <c r="P60" i="1" l="1"/>
  <c r="S60" i="1"/>
  <c r="R60" i="1"/>
  <c r="R62" i="1" s="1"/>
  <c r="L60" i="1"/>
  <c r="L62" i="1" s="1"/>
  <c r="U60" i="1"/>
  <c r="Q60" i="1"/>
  <c r="V60" i="1"/>
  <c r="T60" i="1"/>
  <c r="W60" i="1"/>
  <c r="K60" i="1" l="1"/>
  <c r="K62" i="1" s="1"/>
  <c r="X62" i="1"/>
  <c r="X60" i="1"/>
  <c r="F60" i="1" l="1"/>
  <c r="F62" i="1" l="1"/>
  <c r="D74" i="1" s="1"/>
  <c r="D75" i="1" s="1"/>
</calcChain>
</file>

<file path=xl/sharedStrings.xml><?xml version="1.0" encoding="utf-8"?>
<sst xmlns="http://schemas.openxmlformats.org/spreadsheetml/2006/main" count="162" uniqueCount="140">
  <si>
    <t>Индекс</t>
  </si>
  <si>
    <t>Формы промежуточной аттестации</t>
  </si>
  <si>
    <t>Экзамены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</si>
  <si>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</si>
  <si>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</si>
  <si>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</si>
  <si>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</si>
  <si>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</si>
  <si>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I курс</t>
  </si>
  <si>
    <t>II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</si>
  <si>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</si>
  <si>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</si>
  <si>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</si>
  <si>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</si>
  <si>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</si>
  <si>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</si>
  <si>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</si>
  <si>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</si>
  <si>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</si>
  <si>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</si>
  <si>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</si>
  <si>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</si>
  <si>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</si>
  <si>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</si>
  <si>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</si>
  <si>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</si>
  <si>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</si>
  <si>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</si>
  <si>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</si>
  <si>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</si>
  <si>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</si>
  <si>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Информатика</t>
  </si>
  <si>
    <t>Химия</t>
  </si>
  <si>
    <t>Биология</t>
  </si>
  <si>
    <t>Профессиональный цикл</t>
  </si>
  <si>
    <t>ОП.00</t>
  </si>
  <si>
    <t>Иностранный язык в профессиональной деятельности</t>
  </si>
  <si>
    <t>ПМ.01</t>
  </si>
  <si>
    <t>УП.01</t>
  </si>
  <si>
    <t>ПП.01</t>
  </si>
  <si>
    <t>ПМ.02</t>
  </si>
  <si>
    <t>МДК.02.01</t>
  </si>
  <si>
    <t>УП.02</t>
  </si>
  <si>
    <t>ПП.02</t>
  </si>
  <si>
    <t>ПМ.03</t>
  </si>
  <si>
    <t>УП.03</t>
  </si>
  <si>
    <t>ПП.03</t>
  </si>
  <si>
    <t>2 сем./23нед</t>
  </si>
  <si>
    <t>Выполнение столярных работ</t>
  </si>
  <si>
    <t>МДК.01.01.</t>
  </si>
  <si>
    <t>Выполнение плотничных работ</t>
  </si>
  <si>
    <t>МДК.03.01.</t>
  </si>
  <si>
    <t>Эм</t>
  </si>
  <si>
    <t>в т.ч. в форме практической подготовки</t>
  </si>
  <si>
    <t>Практики (практическая подготовка)</t>
  </si>
  <si>
    <t>Дифференцированные зачеты</t>
  </si>
  <si>
    <t>ОП.01</t>
  </si>
  <si>
    <t>ОП.02</t>
  </si>
  <si>
    <t>ОП.03</t>
  </si>
  <si>
    <t>ОП.04</t>
  </si>
  <si>
    <t xml:space="preserve">Обществознание  </t>
  </si>
  <si>
    <t>08.01.24 Мастер столярно-плотничных, паркетных  и стекольных работ</t>
  </si>
  <si>
    <t>Физическая культура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</si>
  <si>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аттестация:
</t>
    </r>
    <r>
      <rPr>
        <sz val="12"/>
        <color theme="1"/>
        <rFont val="Times New Roman"/>
        <family val="1"/>
        <charset val="204"/>
      </rPr>
      <t xml:space="preserve">в виде демонстрационного экзамена </t>
    </r>
  </si>
  <si>
    <t>ФГОС</t>
  </si>
  <si>
    <t>остаток</t>
  </si>
  <si>
    <t>Общепрофессиональный цикл</t>
  </si>
  <si>
    <t>П.00</t>
  </si>
  <si>
    <t>Государственная итоговая аттестация в форме демонстрационного экзамена</t>
  </si>
  <si>
    <t>Экзамен по модулю</t>
  </si>
  <si>
    <t xml:space="preserve"> </t>
  </si>
  <si>
    <t>Промежуточная аттестация в форме экзамена</t>
  </si>
  <si>
    <t>Кол-во</t>
  </si>
  <si>
    <t>консультации</t>
  </si>
  <si>
    <t>экзамены</t>
  </si>
  <si>
    <t>Итого</t>
  </si>
  <si>
    <t>1 сем./17 нед</t>
  </si>
  <si>
    <t>3 сем./17нед</t>
  </si>
  <si>
    <t>4 сем./24нед</t>
  </si>
  <si>
    <t>Другие формы</t>
  </si>
  <si>
    <t>самостоятельная работа (с.р.+и.п.)</t>
  </si>
  <si>
    <t>индивидуальный проект (входит в с.р.)</t>
  </si>
  <si>
    <t>УП</t>
  </si>
  <si>
    <t>Базовые учебные предметы</t>
  </si>
  <si>
    <t>УП.04</t>
  </si>
  <si>
    <t>УП.05</t>
  </si>
  <si>
    <t>УП.06</t>
  </si>
  <si>
    <t>УП.07</t>
  </si>
  <si>
    <t>УП.08</t>
  </si>
  <si>
    <t>УП.09</t>
  </si>
  <si>
    <t>УП.10</t>
  </si>
  <si>
    <t>УП.11</t>
  </si>
  <si>
    <t>Профильные учебные предметы</t>
  </si>
  <si>
    <t>УП.12</t>
  </si>
  <si>
    <t>УП.13</t>
  </si>
  <si>
    <t>Дополнительные общеобразовательные учебные предметы</t>
  </si>
  <si>
    <t>УП.14</t>
  </si>
  <si>
    <t>Основы проектной деятельности</t>
  </si>
  <si>
    <t>Предметы по выбору</t>
  </si>
  <si>
    <t>УП.15</t>
  </si>
  <si>
    <t>Родной язык / Родная литература</t>
  </si>
  <si>
    <t>КР2</t>
  </si>
  <si>
    <t>Итого часов предметов, дисциплин, МДК, практик</t>
  </si>
  <si>
    <t>Перечень учебных предметов, курсов (модулей), практики и иных видов учебной деятельности</t>
  </si>
  <si>
    <t>Трудоемкость</t>
  </si>
  <si>
    <t>Последовательность и распределение по периодам обучения</t>
  </si>
  <si>
    <t>СГ.00</t>
  </si>
  <si>
    <t>Социально-гуманитарный цикл</t>
  </si>
  <si>
    <t>СГ.01</t>
  </si>
  <si>
    <t>СГ.02</t>
  </si>
  <si>
    <t>СГ.03</t>
  </si>
  <si>
    <t>История России</t>
  </si>
  <si>
    <t>ОП.05</t>
  </si>
  <si>
    <t>ОП.06</t>
  </si>
  <si>
    <t>СГ.04</t>
  </si>
  <si>
    <t>СГ.05</t>
  </si>
  <si>
    <t>Основы бережливого производства</t>
  </si>
  <si>
    <t>Безопасность жизнедеятельности (не менее 36ч)</t>
  </si>
  <si>
    <t>Основы строительного черчения</t>
  </si>
  <si>
    <t>Основы строительного материаловедения</t>
  </si>
  <si>
    <t>Строительные машины и средства малой механизации</t>
  </si>
  <si>
    <t>Основы бизнеса, коммуникаций и финансовой грамотности</t>
  </si>
  <si>
    <t>Правовые основы профессиональной деятельности</t>
  </si>
  <si>
    <t>Информационные технологии в профессиональной деятельности</t>
  </si>
  <si>
    <t>ПМ не менее</t>
  </si>
  <si>
    <t xml:space="preserve">Практика </t>
  </si>
  <si>
    <t>Выполнение стекольных работ (по выбору)</t>
  </si>
  <si>
    <t>Основы безопасности и защиты Родины</t>
  </si>
  <si>
    <t>Лекции, уроки</t>
  </si>
  <si>
    <t>КР4</t>
  </si>
  <si>
    <t>КР3</t>
  </si>
  <si>
    <t>Технологии столярных работ</t>
  </si>
  <si>
    <t xml:space="preserve">Технологии плотничных работ </t>
  </si>
  <si>
    <t xml:space="preserve">Технологии стекольных работ </t>
  </si>
  <si>
    <t>Учебная практика ПМ.01 Выполнение столярных работ</t>
  </si>
  <si>
    <t>Производственная практика по профилю профессии ПМ.01 Выполнение столярных работ</t>
  </si>
  <si>
    <t>Учебная практика ПМ.02 Выполнение плотничных работ</t>
  </si>
  <si>
    <t>Производственная практика по профилю профессии ПМ.02 Выполнение плотничных работ</t>
  </si>
  <si>
    <t>Учебная практика ПМ.03 Выполнение стекольных работ (по выбору)</t>
  </si>
  <si>
    <t>Производственная практика по профилю профессии ПМ.03 Выполнение стекольных работ (по выбору)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</si>
</sst>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>
      <alignment horizontal="center" vertical="top"/>
    </xf>
    <xf numFmtId="0" fontId="9" fillId="0" borderId="0" xfId="0" applyFont="1"/>
    <xf numFmtId="0" fontId="5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7" fillId="3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vertical="top" wrapText="1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5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1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0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8" fillId="0" borderId="1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tabSelected="1" topLeftCell="A49" workbookViewId="0">
      <selection activeCell="C55" sqref="C55"/>
    </sheetView>
  </sheetViews>
  <sheetFormatPr defaultRowHeight="14.4" x14ac:dyDescent="0.3"/>
  <cols>
    <col min="1" max="1" width="11.44140625" customWidth="1"/>
    <col min="2" max="2" width="28.5546875" customWidth="1"/>
    <col min="3" max="3" width="6.44140625" customWidth="1"/>
    <col min="4" max="4" width="8.109375" customWidth="1"/>
    <col min="5" max="5" width="7.33203125" customWidth="1"/>
    <col min="6" max="6" width="6.109375" customWidth="1"/>
    <col min="7" max="8" width="5.6640625" customWidth="1"/>
    <col min="9" max="9" width="6.88671875" customWidth="1"/>
    <col min="10" max="10" width="8.5546875" customWidth="1"/>
    <col min="11" max="11" width="8" customWidth="1"/>
    <col min="12" max="12" width="7.6640625" customWidth="1"/>
    <col min="13" max="13" width="7.109375" customWidth="1"/>
    <col min="14" max="14" width="4.109375" customWidth="1"/>
    <col min="15" max="15" width="6.5546875" customWidth="1"/>
    <col min="16" max="16" width="6" customWidth="1"/>
    <col min="17" max="17" width="5.6640625" customWidth="1"/>
    <col min="18" max="18" width="5.5546875" customWidth="1"/>
    <col min="19" max="19" width="5.6640625" customWidth="1"/>
    <col min="20" max="21" width="5.88671875" customWidth="1"/>
    <col min="22" max="22" width="6" customWidth="1"/>
    <col min="23" max="23" width="5.88671875" customWidth="1"/>
  </cols>
  <sheetData>
    <row r="1" spans="1:25" ht="36" customHeight="1" x14ac:dyDescent="0.3">
      <c r="B1" s="14" t="s">
        <v>61</v>
      </c>
    </row>
    <row r="2" spans="1:25" ht="37.5" customHeight="1" x14ac:dyDescent="0.3">
      <c r="A2" s="112" t="s">
        <v>0</v>
      </c>
      <c r="B2" s="115" t="s">
        <v>103</v>
      </c>
      <c r="C2" s="94" t="s">
        <v>1</v>
      </c>
      <c r="D2" s="118"/>
      <c r="E2" s="119"/>
      <c r="F2" s="92" t="s">
        <v>104</v>
      </c>
      <c r="G2" s="93"/>
      <c r="H2" s="93"/>
      <c r="I2" s="93"/>
      <c r="J2" s="93"/>
      <c r="K2" s="93"/>
      <c r="L2" s="93"/>
      <c r="M2" s="93"/>
      <c r="N2" s="93"/>
      <c r="O2" s="120"/>
      <c r="P2" s="85" t="s">
        <v>105</v>
      </c>
      <c r="Q2" s="86"/>
      <c r="R2" s="86"/>
      <c r="S2" s="86"/>
      <c r="T2" s="86"/>
      <c r="U2" s="86"/>
      <c r="V2" s="86"/>
      <c r="W2" s="86"/>
    </row>
    <row r="3" spans="1:25" ht="21.75" customHeight="1" x14ac:dyDescent="0.3">
      <c r="A3" s="113"/>
      <c r="B3" s="116"/>
      <c r="C3" s="2"/>
      <c r="D3" s="2"/>
      <c r="E3" s="2"/>
      <c r="F3" s="112" t="s">
        <v>3</v>
      </c>
      <c r="G3" s="90" t="s">
        <v>80</v>
      </c>
      <c r="H3" s="29"/>
      <c r="I3" s="94" t="s">
        <v>4</v>
      </c>
      <c r="J3" s="95"/>
      <c r="K3" s="95"/>
      <c r="L3" s="95"/>
      <c r="M3" s="95"/>
      <c r="N3" s="95"/>
      <c r="O3" s="96"/>
      <c r="P3" s="87" t="s">
        <v>8</v>
      </c>
      <c r="Q3" s="88"/>
      <c r="R3" s="88"/>
      <c r="S3" s="89"/>
      <c r="T3" s="87" t="s">
        <v>9</v>
      </c>
      <c r="U3" s="88"/>
      <c r="V3" s="88"/>
      <c r="W3" s="89"/>
    </row>
    <row r="4" spans="1:25" x14ac:dyDescent="0.3">
      <c r="A4" s="113"/>
      <c r="B4" s="116"/>
      <c r="C4" s="2"/>
      <c r="D4" s="2"/>
      <c r="E4" s="2"/>
      <c r="F4" s="113"/>
      <c r="G4" s="121"/>
      <c r="H4" s="57"/>
      <c r="I4" s="94"/>
      <c r="J4" s="95"/>
      <c r="K4" s="95"/>
      <c r="L4" s="95"/>
      <c r="M4" s="95"/>
      <c r="N4" s="95"/>
      <c r="O4" s="96"/>
      <c r="P4" s="87" t="s">
        <v>76</v>
      </c>
      <c r="Q4" s="89"/>
      <c r="R4" s="87" t="s">
        <v>47</v>
      </c>
      <c r="S4" s="89"/>
      <c r="T4" s="87" t="s">
        <v>77</v>
      </c>
      <c r="U4" s="89"/>
      <c r="V4" s="87" t="s">
        <v>78</v>
      </c>
      <c r="W4" s="89"/>
    </row>
    <row r="5" spans="1:25" ht="24" customHeight="1" x14ac:dyDescent="0.3">
      <c r="A5" s="113"/>
      <c r="B5" s="116"/>
      <c r="C5" s="112" t="s">
        <v>79</v>
      </c>
      <c r="D5" s="31"/>
      <c r="E5" s="112" t="s">
        <v>2</v>
      </c>
      <c r="F5" s="113"/>
      <c r="G5" s="121"/>
      <c r="H5" s="56"/>
      <c r="I5" s="90" t="s">
        <v>5</v>
      </c>
      <c r="J5" s="29"/>
      <c r="K5" s="94" t="s">
        <v>6</v>
      </c>
      <c r="L5" s="96"/>
      <c r="M5" s="90" t="s">
        <v>54</v>
      </c>
      <c r="N5" s="90" t="s">
        <v>7</v>
      </c>
      <c r="O5" s="90" t="s">
        <v>71</v>
      </c>
      <c r="P5" s="92" t="s">
        <v>10</v>
      </c>
      <c r="Q5" s="93"/>
      <c r="R5" s="93"/>
      <c r="S5" s="93"/>
      <c r="T5" s="93"/>
      <c r="U5" s="93"/>
      <c r="V5" s="93"/>
      <c r="W5" s="93"/>
    </row>
    <row r="6" spans="1:25" ht="73.5" customHeight="1" x14ac:dyDescent="0.3">
      <c r="A6" s="114"/>
      <c r="B6" s="117"/>
      <c r="C6" s="114"/>
      <c r="D6" s="32" t="s">
        <v>55</v>
      </c>
      <c r="E6" s="114"/>
      <c r="F6" s="114"/>
      <c r="G6" s="91"/>
      <c r="H6" s="55" t="s">
        <v>81</v>
      </c>
      <c r="I6" s="91"/>
      <c r="J6" s="28" t="s">
        <v>53</v>
      </c>
      <c r="K6" s="3" t="s">
        <v>128</v>
      </c>
      <c r="L6" s="3" t="s">
        <v>21</v>
      </c>
      <c r="M6" s="91"/>
      <c r="N6" s="91"/>
      <c r="O6" s="91"/>
      <c r="P6" s="1" t="s">
        <v>11</v>
      </c>
      <c r="Q6" s="1" t="s">
        <v>12</v>
      </c>
      <c r="R6" s="1" t="s">
        <v>11</v>
      </c>
      <c r="S6" s="1" t="s">
        <v>12</v>
      </c>
      <c r="T6" s="1" t="s">
        <v>11</v>
      </c>
      <c r="U6" s="1" t="s">
        <v>12</v>
      </c>
      <c r="V6" s="1" t="s">
        <v>11</v>
      </c>
      <c r="W6" s="1" t="s">
        <v>12</v>
      </c>
    </row>
    <row r="7" spans="1:25" ht="15" thickBot="1" x14ac:dyDescent="0.35">
      <c r="A7" s="19">
        <v>1</v>
      </c>
      <c r="B7" s="19">
        <v>2</v>
      </c>
      <c r="C7" s="19">
        <v>3</v>
      </c>
      <c r="D7" s="19"/>
      <c r="E7" s="19">
        <v>4</v>
      </c>
      <c r="F7" s="19">
        <v>5</v>
      </c>
      <c r="G7" s="19">
        <v>6</v>
      </c>
      <c r="H7" s="19"/>
      <c r="I7" s="19">
        <v>7</v>
      </c>
      <c r="J7" s="19"/>
      <c r="K7" s="19">
        <v>8</v>
      </c>
      <c r="L7" s="19">
        <v>9</v>
      </c>
      <c r="M7" s="19">
        <v>10</v>
      </c>
      <c r="N7" s="19">
        <v>11</v>
      </c>
      <c r="O7" s="19">
        <v>12</v>
      </c>
      <c r="P7" s="19">
        <v>13</v>
      </c>
      <c r="Q7" s="19">
        <v>14</v>
      </c>
      <c r="R7" s="19">
        <v>15</v>
      </c>
      <c r="S7" s="19">
        <v>16</v>
      </c>
      <c r="T7" s="19">
        <v>17</v>
      </c>
      <c r="U7" s="19">
        <v>18</v>
      </c>
      <c r="V7" s="19">
        <v>19</v>
      </c>
      <c r="W7" s="19">
        <v>20</v>
      </c>
    </row>
    <row r="8" spans="1:25" ht="31.8" thickBot="1" x14ac:dyDescent="0.35">
      <c r="A8" s="65" t="s">
        <v>29</v>
      </c>
      <c r="B8" s="66" t="s">
        <v>30</v>
      </c>
      <c r="C8" s="17">
        <v>1</v>
      </c>
      <c r="D8" s="17">
        <v>12</v>
      </c>
      <c r="E8" s="17">
        <v>4</v>
      </c>
      <c r="F8" s="17">
        <f>F9+F21+F24+F26</f>
        <v>1476</v>
      </c>
      <c r="G8" s="17">
        <f t="shared" ref="G8:S8" si="0">G9+G21+G24+G26</f>
        <v>74</v>
      </c>
      <c r="H8" s="17">
        <f t="shared" si="0"/>
        <v>58</v>
      </c>
      <c r="I8" s="17">
        <f t="shared" si="0"/>
        <v>1378</v>
      </c>
      <c r="J8" s="17">
        <f t="shared" si="0"/>
        <v>0</v>
      </c>
      <c r="K8" s="17">
        <f t="shared" si="0"/>
        <v>1017</v>
      </c>
      <c r="L8" s="17">
        <f t="shared" si="0"/>
        <v>361</v>
      </c>
      <c r="M8" s="17">
        <f t="shared" si="0"/>
        <v>0</v>
      </c>
      <c r="N8" s="17">
        <f t="shared" si="0"/>
        <v>12</v>
      </c>
      <c r="O8" s="17">
        <f t="shared" si="0"/>
        <v>12</v>
      </c>
      <c r="P8" s="17">
        <f t="shared" si="0"/>
        <v>582</v>
      </c>
      <c r="Q8" s="17">
        <f t="shared" si="0"/>
        <v>30</v>
      </c>
      <c r="R8" s="17">
        <f t="shared" si="0"/>
        <v>796</v>
      </c>
      <c r="S8" s="17">
        <f t="shared" si="0"/>
        <v>44</v>
      </c>
      <c r="T8" s="17">
        <f t="shared" ref="T8" si="1">T9</f>
        <v>0</v>
      </c>
      <c r="U8" s="17">
        <f t="shared" ref="U8" si="2">U9</f>
        <v>0</v>
      </c>
      <c r="V8" s="17">
        <f t="shared" ref="V8" si="3">V9</f>
        <v>0</v>
      </c>
      <c r="W8" s="17">
        <f t="shared" ref="W8" si="4">W9</f>
        <v>0</v>
      </c>
      <c r="Y8" s="30"/>
    </row>
    <row r="9" spans="1:25" ht="31.2" x14ac:dyDescent="0.3">
      <c r="A9" s="67" t="s">
        <v>82</v>
      </c>
      <c r="B9" s="68" t="s">
        <v>83</v>
      </c>
      <c r="C9" s="69">
        <v>1</v>
      </c>
      <c r="D9" s="69">
        <v>10</v>
      </c>
      <c r="E9" s="69">
        <v>2</v>
      </c>
      <c r="F9" s="69">
        <f>SUM(F10:F20)</f>
        <v>854</v>
      </c>
      <c r="G9" s="69">
        <f t="shared" ref="G9:S9" si="5">SUM(G10:G20)</f>
        <v>44</v>
      </c>
      <c r="H9" s="69">
        <f t="shared" si="5"/>
        <v>40</v>
      </c>
      <c r="I9" s="69">
        <f t="shared" si="5"/>
        <v>802</v>
      </c>
      <c r="J9" s="69">
        <f t="shared" si="5"/>
        <v>0</v>
      </c>
      <c r="K9" s="69">
        <f t="shared" si="5"/>
        <v>515</v>
      </c>
      <c r="L9" s="69">
        <f t="shared" si="5"/>
        <v>287</v>
      </c>
      <c r="M9" s="69">
        <f t="shared" si="5"/>
        <v>0</v>
      </c>
      <c r="N9" s="69">
        <f t="shared" si="5"/>
        <v>4</v>
      </c>
      <c r="O9" s="69">
        <f t="shared" si="5"/>
        <v>4</v>
      </c>
      <c r="P9" s="69">
        <f t="shared" si="5"/>
        <v>366</v>
      </c>
      <c r="Q9" s="69">
        <f t="shared" si="5"/>
        <v>22</v>
      </c>
      <c r="R9" s="69">
        <f t="shared" si="5"/>
        <v>436</v>
      </c>
      <c r="S9" s="69">
        <f t="shared" si="5"/>
        <v>22</v>
      </c>
      <c r="T9" s="17">
        <f t="shared" ref="T9:W9" si="6">SUM(T10:T21)</f>
        <v>0</v>
      </c>
      <c r="U9" s="17">
        <f t="shared" si="6"/>
        <v>0</v>
      </c>
      <c r="V9" s="17">
        <f t="shared" si="6"/>
        <v>0</v>
      </c>
      <c r="W9" s="17">
        <f t="shared" si="6"/>
        <v>0</v>
      </c>
    </row>
    <row r="10" spans="1:25" ht="15.6" x14ac:dyDescent="0.3">
      <c r="A10" s="58" t="s">
        <v>38</v>
      </c>
      <c r="B10" s="59" t="s">
        <v>22</v>
      </c>
      <c r="C10" s="4"/>
      <c r="D10" s="4"/>
      <c r="E10" s="4">
        <v>2</v>
      </c>
      <c r="F10" s="20">
        <f>G10+I10+N10+O10</f>
        <v>96</v>
      </c>
      <c r="G10" s="60">
        <v>8</v>
      </c>
      <c r="H10" s="60">
        <v>4</v>
      </c>
      <c r="I10" s="20">
        <v>80</v>
      </c>
      <c r="J10" s="20">
        <v>0</v>
      </c>
      <c r="K10" s="4">
        <f>I10-L10</f>
        <v>60</v>
      </c>
      <c r="L10" s="5">
        <v>20</v>
      </c>
      <c r="M10" s="4"/>
      <c r="N10" s="4">
        <v>4</v>
      </c>
      <c r="O10" s="4">
        <v>4</v>
      </c>
      <c r="P10" s="20">
        <v>34</v>
      </c>
      <c r="Q10" s="4">
        <v>2</v>
      </c>
      <c r="R10" s="20">
        <v>46</v>
      </c>
      <c r="S10" s="4">
        <v>6</v>
      </c>
      <c r="T10" s="33"/>
      <c r="U10" s="34"/>
      <c r="V10" s="33"/>
      <c r="W10" s="34"/>
    </row>
    <row r="11" spans="1:25" ht="15.6" x14ac:dyDescent="0.3">
      <c r="A11" s="58" t="s">
        <v>42</v>
      </c>
      <c r="B11" s="59" t="s">
        <v>23</v>
      </c>
      <c r="C11" s="4"/>
      <c r="D11" s="4">
        <v>2</v>
      </c>
      <c r="E11" s="4"/>
      <c r="F11" s="20">
        <f t="shared" ref="F11:F20" si="7">G11+I11+N11+O11</f>
        <v>121</v>
      </c>
      <c r="G11" s="60">
        <v>4</v>
      </c>
      <c r="H11" s="60">
        <v>4</v>
      </c>
      <c r="I11" s="20">
        <v>117</v>
      </c>
      <c r="J11" s="20">
        <v>0</v>
      </c>
      <c r="K11" s="4">
        <f t="shared" ref="K11:K27" si="8">I11-L11</f>
        <v>117</v>
      </c>
      <c r="L11" s="5">
        <v>0</v>
      </c>
      <c r="M11" s="4"/>
      <c r="N11" s="4"/>
      <c r="O11" s="4"/>
      <c r="P11" s="20">
        <v>48</v>
      </c>
      <c r="Q11" s="4">
        <v>2</v>
      </c>
      <c r="R11" s="20">
        <v>69</v>
      </c>
      <c r="S11" s="4">
        <v>2</v>
      </c>
      <c r="T11" s="33"/>
      <c r="U11" s="34"/>
      <c r="V11" s="33"/>
      <c r="W11" s="34"/>
    </row>
    <row r="12" spans="1:25" ht="15.6" x14ac:dyDescent="0.3">
      <c r="A12" s="58" t="s">
        <v>45</v>
      </c>
      <c r="B12" s="61" t="s">
        <v>24</v>
      </c>
      <c r="C12" s="4"/>
      <c r="D12" s="4">
        <v>2</v>
      </c>
      <c r="E12" s="4"/>
      <c r="F12" s="20">
        <f t="shared" si="7"/>
        <v>121</v>
      </c>
      <c r="G12" s="60">
        <v>4</v>
      </c>
      <c r="H12" s="60">
        <v>4</v>
      </c>
      <c r="I12" s="20">
        <v>117</v>
      </c>
      <c r="J12" s="20">
        <v>0</v>
      </c>
      <c r="K12" s="4">
        <f t="shared" si="8"/>
        <v>0</v>
      </c>
      <c r="L12" s="5">
        <v>117</v>
      </c>
      <c r="M12" s="4"/>
      <c r="N12" s="4"/>
      <c r="O12" s="4"/>
      <c r="P12" s="20">
        <v>48</v>
      </c>
      <c r="Q12" s="4">
        <v>2</v>
      </c>
      <c r="R12" s="20">
        <v>69</v>
      </c>
      <c r="S12" s="4">
        <v>2</v>
      </c>
      <c r="T12" s="33"/>
      <c r="U12" s="34"/>
      <c r="V12" s="33"/>
      <c r="W12" s="34"/>
    </row>
    <row r="13" spans="1:25" ht="15.6" x14ac:dyDescent="0.3">
      <c r="A13" s="58" t="s">
        <v>84</v>
      </c>
      <c r="B13" s="61" t="s">
        <v>31</v>
      </c>
      <c r="C13" s="4"/>
      <c r="D13" s="4">
        <v>2</v>
      </c>
      <c r="E13" s="4"/>
      <c r="F13" s="20">
        <f t="shared" si="7"/>
        <v>58</v>
      </c>
      <c r="G13" s="60">
        <v>4</v>
      </c>
      <c r="H13" s="60">
        <v>4</v>
      </c>
      <c r="I13" s="20">
        <v>54</v>
      </c>
      <c r="J13" s="20">
        <v>0</v>
      </c>
      <c r="K13" s="4">
        <f t="shared" si="8"/>
        <v>25</v>
      </c>
      <c r="L13" s="5">
        <v>29</v>
      </c>
      <c r="M13" s="4"/>
      <c r="N13" s="4"/>
      <c r="O13" s="4"/>
      <c r="P13" s="20">
        <v>34</v>
      </c>
      <c r="Q13" s="4">
        <v>2</v>
      </c>
      <c r="R13" s="20">
        <v>20</v>
      </c>
      <c r="S13" s="4">
        <v>2</v>
      </c>
      <c r="T13" s="33"/>
      <c r="U13" s="34"/>
      <c r="V13" s="33"/>
      <c r="W13" s="34"/>
    </row>
    <row r="14" spans="1:25" ht="15.6" x14ac:dyDescent="0.3">
      <c r="A14" s="58" t="s">
        <v>85</v>
      </c>
      <c r="B14" s="61" t="s">
        <v>32</v>
      </c>
      <c r="C14" s="4"/>
      <c r="D14" s="4">
        <v>1</v>
      </c>
      <c r="E14" s="4"/>
      <c r="F14" s="20">
        <f t="shared" si="7"/>
        <v>46</v>
      </c>
      <c r="G14" s="60">
        <v>4</v>
      </c>
      <c r="H14" s="60">
        <v>4</v>
      </c>
      <c r="I14" s="20">
        <v>42</v>
      </c>
      <c r="J14" s="20">
        <v>0</v>
      </c>
      <c r="K14" s="4">
        <f t="shared" si="8"/>
        <v>37</v>
      </c>
      <c r="L14" s="5">
        <v>5</v>
      </c>
      <c r="M14" s="4"/>
      <c r="N14" s="4"/>
      <c r="O14" s="4"/>
      <c r="P14" s="20">
        <v>42</v>
      </c>
      <c r="Q14" s="4">
        <v>4</v>
      </c>
      <c r="R14" s="20"/>
      <c r="S14" s="4"/>
      <c r="T14" s="33"/>
      <c r="U14" s="34"/>
      <c r="V14" s="33"/>
      <c r="W14" s="34"/>
    </row>
    <row r="15" spans="1:25" ht="15.6" x14ac:dyDescent="0.3">
      <c r="A15" s="58" t="s">
        <v>86</v>
      </c>
      <c r="B15" s="61" t="s">
        <v>33</v>
      </c>
      <c r="C15" s="4"/>
      <c r="D15" s="4">
        <v>1</v>
      </c>
      <c r="E15" s="4"/>
      <c r="F15" s="20">
        <f t="shared" si="7"/>
        <v>44</v>
      </c>
      <c r="G15" s="60">
        <v>4</v>
      </c>
      <c r="H15" s="60">
        <v>4</v>
      </c>
      <c r="I15" s="20">
        <v>40</v>
      </c>
      <c r="J15" s="20">
        <v>0</v>
      </c>
      <c r="K15" s="4">
        <f t="shared" si="8"/>
        <v>30</v>
      </c>
      <c r="L15" s="5">
        <v>10</v>
      </c>
      <c r="M15" s="4"/>
      <c r="N15" s="4"/>
      <c r="O15" s="4"/>
      <c r="P15" s="20">
        <v>40</v>
      </c>
      <c r="Q15" s="4">
        <v>4</v>
      </c>
      <c r="R15" s="20">
        <v>0</v>
      </c>
      <c r="S15" s="4">
        <v>0</v>
      </c>
      <c r="T15" s="33"/>
      <c r="U15" s="34"/>
      <c r="V15" s="33"/>
      <c r="W15" s="34"/>
    </row>
    <row r="16" spans="1:25" ht="15.6" x14ac:dyDescent="0.3">
      <c r="A16" s="58" t="s">
        <v>87</v>
      </c>
      <c r="B16" s="61" t="s">
        <v>26</v>
      </c>
      <c r="C16" s="4"/>
      <c r="D16" s="4">
        <v>2</v>
      </c>
      <c r="E16" s="4"/>
      <c r="F16" s="20">
        <f t="shared" si="7"/>
        <v>102</v>
      </c>
      <c r="G16" s="60">
        <v>4</v>
      </c>
      <c r="H16" s="60">
        <v>4</v>
      </c>
      <c r="I16" s="20">
        <v>98</v>
      </c>
      <c r="J16" s="20">
        <v>0</v>
      </c>
      <c r="K16" s="4">
        <f t="shared" si="8"/>
        <v>89</v>
      </c>
      <c r="L16" s="5">
        <v>9</v>
      </c>
      <c r="M16" s="4"/>
      <c r="N16" s="4"/>
      <c r="O16" s="4"/>
      <c r="P16" s="20">
        <v>34</v>
      </c>
      <c r="Q16" s="4">
        <v>2</v>
      </c>
      <c r="R16" s="20">
        <v>64</v>
      </c>
      <c r="S16" s="4">
        <v>2</v>
      </c>
      <c r="T16" s="33"/>
      <c r="U16" s="34"/>
      <c r="V16" s="33"/>
      <c r="W16" s="34"/>
    </row>
    <row r="17" spans="1:25" ht="15.6" x14ac:dyDescent="0.3">
      <c r="A17" s="58" t="s">
        <v>88</v>
      </c>
      <c r="B17" s="59" t="s">
        <v>60</v>
      </c>
      <c r="C17" s="4"/>
      <c r="D17" s="4">
        <v>2</v>
      </c>
      <c r="E17" s="4"/>
      <c r="F17" s="20">
        <f t="shared" si="7"/>
        <v>82</v>
      </c>
      <c r="G17" s="60">
        <v>4</v>
      </c>
      <c r="H17" s="60">
        <v>4</v>
      </c>
      <c r="I17" s="20">
        <v>78</v>
      </c>
      <c r="J17" s="20">
        <v>0</v>
      </c>
      <c r="K17" s="4">
        <f t="shared" si="8"/>
        <v>66</v>
      </c>
      <c r="L17" s="5">
        <v>12</v>
      </c>
      <c r="M17" s="4"/>
      <c r="N17" s="4"/>
      <c r="O17" s="4"/>
      <c r="P17" s="20">
        <v>34</v>
      </c>
      <c r="Q17" s="4">
        <v>2</v>
      </c>
      <c r="R17" s="20">
        <v>44</v>
      </c>
      <c r="S17" s="4">
        <v>2</v>
      </c>
      <c r="T17" s="33"/>
      <c r="U17" s="34"/>
      <c r="V17" s="33"/>
      <c r="W17" s="34"/>
    </row>
    <row r="18" spans="1:25" ht="15.6" x14ac:dyDescent="0.3">
      <c r="A18" s="58" t="s">
        <v>89</v>
      </c>
      <c r="B18" s="61" t="s">
        <v>28</v>
      </c>
      <c r="C18" s="4"/>
      <c r="D18" s="4">
        <v>2</v>
      </c>
      <c r="E18" s="4"/>
      <c r="F18" s="20">
        <f t="shared" si="7"/>
        <v>44</v>
      </c>
      <c r="G18" s="60">
        <v>4</v>
      </c>
      <c r="H18" s="60">
        <v>4</v>
      </c>
      <c r="I18" s="20">
        <v>40</v>
      </c>
      <c r="J18" s="20">
        <v>0</v>
      </c>
      <c r="K18" s="4">
        <f t="shared" si="8"/>
        <v>32</v>
      </c>
      <c r="L18" s="5">
        <v>8</v>
      </c>
      <c r="M18" s="4"/>
      <c r="N18" s="4"/>
      <c r="O18" s="4"/>
      <c r="P18" s="20"/>
      <c r="Q18" s="4"/>
      <c r="R18" s="20">
        <v>40</v>
      </c>
      <c r="S18" s="4">
        <v>4</v>
      </c>
      <c r="T18" s="33"/>
      <c r="U18" s="34"/>
      <c r="V18" s="33"/>
      <c r="W18" s="34"/>
    </row>
    <row r="19" spans="1:25" ht="15.6" x14ac:dyDescent="0.3">
      <c r="A19" s="58" t="s">
        <v>90</v>
      </c>
      <c r="B19" s="59" t="s">
        <v>62</v>
      </c>
      <c r="C19" s="4"/>
      <c r="D19" s="4">
        <v>2</v>
      </c>
      <c r="E19" s="4"/>
      <c r="F19" s="20">
        <f t="shared" si="7"/>
        <v>80</v>
      </c>
      <c r="G19" s="60">
        <v>0</v>
      </c>
      <c r="H19" s="60">
        <v>0</v>
      </c>
      <c r="I19" s="20">
        <v>80</v>
      </c>
      <c r="J19" s="20">
        <v>0</v>
      </c>
      <c r="K19" s="4">
        <f t="shared" si="8"/>
        <v>6</v>
      </c>
      <c r="L19" s="5">
        <v>74</v>
      </c>
      <c r="M19" s="4"/>
      <c r="N19" s="4"/>
      <c r="O19" s="4"/>
      <c r="P19" s="20">
        <v>34</v>
      </c>
      <c r="Q19" s="4">
        <v>0</v>
      </c>
      <c r="R19" s="20">
        <v>46</v>
      </c>
      <c r="S19" s="4">
        <v>0</v>
      </c>
      <c r="T19" s="33"/>
      <c r="U19" s="34"/>
      <c r="V19" s="33"/>
      <c r="W19" s="34"/>
    </row>
    <row r="20" spans="1:25" ht="31.2" x14ac:dyDescent="0.3">
      <c r="A20" s="58" t="s">
        <v>91</v>
      </c>
      <c r="B20" s="61" t="s">
        <v>127</v>
      </c>
      <c r="C20" s="4"/>
      <c r="D20" s="4">
        <v>2</v>
      </c>
      <c r="E20" s="4"/>
      <c r="F20" s="20">
        <f t="shared" si="7"/>
        <v>60</v>
      </c>
      <c r="G20" s="60">
        <v>4</v>
      </c>
      <c r="H20" s="60">
        <v>4</v>
      </c>
      <c r="I20" s="20">
        <v>56</v>
      </c>
      <c r="J20" s="20">
        <v>0</v>
      </c>
      <c r="K20" s="4">
        <f t="shared" si="8"/>
        <v>53</v>
      </c>
      <c r="L20" s="5">
        <v>3</v>
      </c>
      <c r="M20" s="4"/>
      <c r="N20" s="4"/>
      <c r="O20" s="4"/>
      <c r="P20" s="20">
        <v>18</v>
      </c>
      <c r="Q20" s="4">
        <v>2</v>
      </c>
      <c r="R20" s="20">
        <v>38</v>
      </c>
      <c r="S20" s="4">
        <v>2</v>
      </c>
      <c r="T20" s="33"/>
      <c r="U20" s="34"/>
      <c r="V20" s="33"/>
      <c r="W20" s="34"/>
    </row>
    <row r="21" spans="1:25" ht="31.2" x14ac:dyDescent="0.3">
      <c r="A21" s="70"/>
      <c r="B21" s="21" t="s">
        <v>92</v>
      </c>
      <c r="C21" s="16"/>
      <c r="D21" s="16"/>
      <c r="E21" s="16"/>
      <c r="F21" s="71">
        <f>SUM(F22:F23)</f>
        <v>548</v>
      </c>
      <c r="G21" s="71">
        <f t="shared" ref="G21:S21" si="9">SUM(G22:G23)</f>
        <v>20</v>
      </c>
      <c r="H21" s="71">
        <f t="shared" si="9"/>
        <v>8</v>
      </c>
      <c r="I21" s="71">
        <f t="shared" si="9"/>
        <v>512</v>
      </c>
      <c r="J21" s="71">
        <f t="shared" si="9"/>
        <v>0</v>
      </c>
      <c r="K21" s="71">
        <f t="shared" si="9"/>
        <v>458</v>
      </c>
      <c r="L21" s="71">
        <f t="shared" si="9"/>
        <v>54</v>
      </c>
      <c r="M21" s="71">
        <f t="shared" si="9"/>
        <v>0</v>
      </c>
      <c r="N21" s="71">
        <f t="shared" si="9"/>
        <v>8</v>
      </c>
      <c r="O21" s="71">
        <f t="shared" si="9"/>
        <v>8</v>
      </c>
      <c r="P21" s="71">
        <f t="shared" si="9"/>
        <v>202</v>
      </c>
      <c r="Q21" s="71">
        <f t="shared" si="9"/>
        <v>4</v>
      </c>
      <c r="R21" s="71">
        <f t="shared" si="9"/>
        <v>310</v>
      </c>
      <c r="S21" s="71">
        <f t="shared" si="9"/>
        <v>16</v>
      </c>
      <c r="T21" s="33"/>
      <c r="U21" s="33"/>
      <c r="V21" s="33"/>
      <c r="W21" s="33"/>
    </row>
    <row r="22" spans="1:25" ht="15.6" x14ac:dyDescent="0.3">
      <c r="A22" s="58" t="s">
        <v>93</v>
      </c>
      <c r="B22" s="61" t="s">
        <v>25</v>
      </c>
      <c r="C22" s="4"/>
      <c r="D22" s="4"/>
      <c r="E22" s="4">
        <v>2</v>
      </c>
      <c r="F22" s="20">
        <f>G22+I22+N22+O22</f>
        <v>332</v>
      </c>
      <c r="G22" s="60">
        <v>10</v>
      </c>
      <c r="H22" s="60">
        <v>4</v>
      </c>
      <c r="I22" s="20">
        <v>314</v>
      </c>
      <c r="J22" s="20">
        <v>0</v>
      </c>
      <c r="K22" s="4">
        <f t="shared" ref="K22:K23" si="10">I22-L22</f>
        <v>278</v>
      </c>
      <c r="L22" s="5">
        <v>36</v>
      </c>
      <c r="M22" s="4"/>
      <c r="N22" s="4">
        <v>4</v>
      </c>
      <c r="O22" s="4">
        <v>4</v>
      </c>
      <c r="P22" s="20">
        <v>134</v>
      </c>
      <c r="Q22" s="4">
        <v>2</v>
      </c>
      <c r="R22" s="20">
        <v>180</v>
      </c>
      <c r="S22" s="4">
        <v>8</v>
      </c>
      <c r="T22" s="16"/>
      <c r="U22" s="73"/>
      <c r="V22" s="16"/>
      <c r="W22" s="73"/>
    </row>
    <row r="23" spans="1:25" ht="15.6" x14ac:dyDescent="0.3">
      <c r="A23" s="58" t="s">
        <v>94</v>
      </c>
      <c r="B23" s="62" t="s">
        <v>27</v>
      </c>
      <c r="C23" s="4"/>
      <c r="D23" s="4"/>
      <c r="E23" s="4">
        <v>2</v>
      </c>
      <c r="F23" s="20">
        <f>G23+I23+N23+O23</f>
        <v>216</v>
      </c>
      <c r="G23" s="60">
        <v>10</v>
      </c>
      <c r="H23" s="60">
        <v>4</v>
      </c>
      <c r="I23" s="20">
        <v>198</v>
      </c>
      <c r="J23" s="20">
        <v>0</v>
      </c>
      <c r="K23" s="4">
        <f t="shared" si="10"/>
        <v>180</v>
      </c>
      <c r="L23" s="5">
        <v>18</v>
      </c>
      <c r="M23" s="4"/>
      <c r="N23" s="4">
        <v>4</v>
      </c>
      <c r="O23" s="4">
        <v>4</v>
      </c>
      <c r="P23" s="20">
        <v>68</v>
      </c>
      <c r="Q23" s="4">
        <v>2</v>
      </c>
      <c r="R23" s="20">
        <v>130</v>
      </c>
      <c r="S23" s="4">
        <v>8</v>
      </c>
      <c r="T23" s="13"/>
      <c r="U23" s="4"/>
      <c r="V23" s="13"/>
      <c r="W23" s="4"/>
    </row>
    <row r="24" spans="1:25" ht="46.8" x14ac:dyDescent="0.3">
      <c r="A24" s="72"/>
      <c r="B24" s="21" t="s">
        <v>95</v>
      </c>
      <c r="C24" s="16"/>
      <c r="D24" s="16"/>
      <c r="E24" s="16"/>
      <c r="F24" s="16">
        <f>F25</f>
        <v>38</v>
      </c>
      <c r="G24" s="16">
        <f t="shared" ref="G24:S24" si="11">G25</f>
        <v>6</v>
      </c>
      <c r="H24" s="16">
        <f t="shared" si="11"/>
        <v>6</v>
      </c>
      <c r="I24" s="16">
        <f t="shared" si="11"/>
        <v>32</v>
      </c>
      <c r="J24" s="16">
        <f t="shared" si="11"/>
        <v>0</v>
      </c>
      <c r="K24" s="16">
        <f t="shared" si="8"/>
        <v>20</v>
      </c>
      <c r="L24" s="16">
        <f t="shared" si="11"/>
        <v>12</v>
      </c>
      <c r="M24" s="16">
        <f t="shared" si="11"/>
        <v>0</v>
      </c>
      <c r="N24" s="16">
        <f t="shared" si="11"/>
        <v>0</v>
      </c>
      <c r="O24" s="16">
        <f t="shared" si="11"/>
        <v>0</v>
      </c>
      <c r="P24" s="16">
        <f t="shared" si="11"/>
        <v>14</v>
      </c>
      <c r="Q24" s="16">
        <f t="shared" si="11"/>
        <v>4</v>
      </c>
      <c r="R24" s="16">
        <f t="shared" si="11"/>
        <v>18</v>
      </c>
      <c r="S24" s="16">
        <f t="shared" si="11"/>
        <v>2</v>
      </c>
      <c r="T24" s="13"/>
      <c r="U24" s="13"/>
      <c r="V24" s="13"/>
      <c r="W24" s="13"/>
    </row>
    <row r="25" spans="1:25" ht="31.2" x14ac:dyDescent="0.3">
      <c r="A25" s="58" t="s">
        <v>96</v>
      </c>
      <c r="B25" s="63" t="s">
        <v>97</v>
      </c>
      <c r="C25" s="4"/>
      <c r="D25" s="4">
        <v>2</v>
      </c>
      <c r="E25" s="4"/>
      <c r="F25" s="20">
        <f>G25+I25+N25+N25+O25</f>
        <v>38</v>
      </c>
      <c r="G25" s="4">
        <v>6</v>
      </c>
      <c r="H25" s="4">
        <v>6</v>
      </c>
      <c r="I25" s="20">
        <v>32</v>
      </c>
      <c r="J25" s="20">
        <v>0</v>
      </c>
      <c r="K25" s="4">
        <f t="shared" si="8"/>
        <v>20</v>
      </c>
      <c r="L25" s="4">
        <v>12</v>
      </c>
      <c r="M25" s="4"/>
      <c r="N25" s="4"/>
      <c r="O25" s="4"/>
      <c r="P25" s="20">
        <v>14</v>
      </c>
      <c r="Q25" s="4">
        <v>4</v>
      </c>
      <c r="R25" s="20">
        <v>18</v>
      </c>
      <c r="S25" s="4">
        <v>2</v>
      </c>
      <c r="T25" s="13"/>
      <c r="U25" s="4"/>
      <c r="V25" s="13"/>
      <c r="W25" s="4"/>
    </row>
    <row r="26" spans="1:25" ht="15.6" x14ac:dyDescent="0.3">
      <c r="A26" s="72"/>
      <c r="B26" s="21" t="s">
        <v>98</v>
      </c>
      <c r="C26" s="16"/>
      <c r="D26" s="16"/>
      <c r="E26" s="16"/>
      <c r="F26" s="16">
        <f>F27</f>
        <v>36</v>
      </c>
      <c r="G26" s="16">
        <f t="shared" ref="G26:S26" si="12">G27</f>
        <v>4</v>
      </c>
      <c r="H26" s="16">
        <f t="shared" si="12"/>
        <v>4</v>
      </c>
      <c r="I26" s="16">
        <f t="shared" si="12"/>
        <v>32</v>
      </c>
      <c r="J26" s="16">
        <f t="shared" si="12"/>
        <v>0</v>
      </c>
      <c r="K26" s="16">
        <f t="shared" si="12"/>
        <v>24</v>
      </c>
      <c r="L26" s="16">
        <f t="shared" si="12"/>
        <v>8</v>
      </c>
      <c r="M26" s="16">
        <f t="shared" si="12"/>
        <v>0</v>
      </c>
      <c r="N26" s="16">
        <f t="shared" si="12"/>
        <v>0</v>
      </c>
      <c r="O26" s="16">
        <f t="shared" si="12"/>
        <v>0</v>
      </c>
      <c r="P26" s="16">
        <f t="shared" si="12"/>
        <v>0</v>
      </c>
      <c r="Q26" s="16">
        <f t="shared" si="12"/>
        <v>0</v>
      </c>
      <c r="R26" s="16">
        <f t="shared" si="12"/>
        <v>32</v>
      </c>
      <c r="S26" s="16">
        <f t="shared" si="12"/>
        <v>4</v>
      </c>
      <c r="T26" s="13"/>
      <c r="U26" s="13"/>
      <c r="V26" s="13"/>
      <c r="W26" s="13"/>
    </row>
    <row r="27" spans="1:25" ht="31.2" x14ac:dyDescent="0.3">
      <c r="A27" s="64" t="s">
        <v>99</v>
      </c>
      <c r="B27" s="63" t="s">
        <v>100</v>
      </c>
      <c r="C27" s="4" t="s">
        <v>101</v>
      </c>
      <c r="D27" s="4"/>
      <c r="E27" s="4"/>
      <c r="F27" s="20">
        <f>G27+I27+N27+O27</f>
        <v>36</v>
      </c>
      <c r="G27" s="4">
        <v>4</v>
      </c>
      <c r="H27" s="4">
        <v>4</v>
      </c>
      <c r="I27" s="20">
        <v>32</v>
      </c>
      <c r="J27" s="20">
        <v>0</v>
      </c>
      <c r="K27" s="4">
        <f t="shared" si="8"/>
        <v>24</v>
      </c>
      <c r="L27" s="4">
        <v>8</v>
      </c>
      <c r="M27" s="4"/>
      <c r="N27" s="4"/>
      <c r="O27" s="4"/>
      <c r="P27" s="20"/>
      <c r="Q27" s="4"/>
      <c r="R27" s="20">
        <v>32</v>
      </c>
      <c r="S27" s="4">
        <v>4</v>
      </c>
      <c r="T27" s="13"/>
      <c r="U27" s="4"/>
      <c r="V27" s="13"/>
      <c r="W27" s="4"/>
    </row>
    <row r="28" spans="1:25" ht="31.2" x14ac:dyDescent="0.3">
      <c r="A28" s="16" t="s">
        <v>106</v>
      </c>
      <c r="B28" s="22" t="s">
        <v>107</v>
      </c>
      <c r="C28" s="16">
        <v>0</v>
      </c>
      <c r="D28" s="16"/>
      <c r="E28" s="16">
        <v>0</v>
      </c>
      <c r="F28" s="23">
        <f t="shared" ref="F28:W28" si="13">SUM(F29:F33)</f>
        <v>160</v>
      </c>
      <c r="G28" s="23">
        <f t="shared" si="13"/>
        <v>4</v>
      </c>
      <c r="H28" s="23">
        <f t="shared" si="13"/>
        <v>0</v>
      </c>
      <c r="I28" s="23">
        <f t="shared" si="13"/>
        <v>156</v>
      </c>
      <c r="J28" s="23">
        <f t="shared" si="13"/>
        <v>42</v>
      </c>
      <c r="K28" s="23">
        <f t="shared" si="13"/>
        <v>80</v>
      </c>
      <c r="L28" s="23">
        <f t="shared" si="13"/>
        <v>76</v>
      </c>
      <c r="M28" s="23">
        <f t="shared" si="13"/>
        <v>0</v>
      </c>
      <c r="N28" s="23">
        <f t="shared" si="13"/>
        <v>0</v>
      </c>
      <c r="O28" s="23">
        <f t="shared" si="13"/>
        <v>0</v>
      </c>
      <c r="P28" s="23">
        <f t="shared" si="13"/>
        <v>0</v>
      </c>
      <c r="Q28" s="23">
        <f t="shared" si="13"/>
        <v>0</v>
      </c>
      <c r="R28" s="23">
        <f t="shared" si="13"/>
        <v>0</v>
      </c>
      <c r="S28" s="23">
        <f t="shared" si="13"/>
        <v>0</v>
      </c>
      <c r="T28" s="23">
        <f t="shared" si="13"/>
        <v>90</v>
      </c>
      <c r="U28" s="23">
        <f t="shared" si="13"/>
        <v>0</v>
      </c>
      <c r="V28" s="23">
        <f t="shared" si="13"/>
        <v>66</v>
      </c>
      <c r="W28" s="23">
        <f t="shared" si="13"/>
        <v>4</v>
      </c>
    </row>
    <row r="29" spans="1:25" ht="15.6" x14ac:dyDescent="0.3">
      <c r="A29" s="80" t="s">
        <v>108</v>
      </c>
      <c r="B29" s="15" t="s">
        <v>111</v>
      </c>
      <c r="C29" s="4"/>
      <c r="D29" s="4">
        <v>4</v>
      </c>
      <c r="E29" s="4"/>
      <c r="F29" s="24">
        <f>G29+I29+N29+O29</f>
        <v>32</v>
      </c>
      <c r="G29" s="6">
        <v>2</v>
      </c>
      <c r="H29" s="6">
        <v>0</v>
      </c>
      <c r="I29" s="24">
        <v>30</v>
      </c>
      <c r="J29" s="24">
        <v>0</v>
      </c>
      <c r="K29" s="4">
        <f>I29-L29</f>
        <v>26</v>
      </c>
      <c r="L29" s="6">
        <v>4</v>
      </c>
      <c r="M29" s="4"/>
      <c r="N29" s="4"/>
      <c r="O29" s="4"/>
      <c r="P29" s="13"/>
      <c r="Q29" s="4"/>
      <c r="R29" s="13"/>
      <c r="S29" s="4"/>
      <c r="T29" s="13"/>
      <c r="U29" s="4"/>
      <c r="V29" s="13">
        <v>30</v>
      </c>
      <c r="W29" s="4">
        <v>2</v>
      </c>
      <c r="X29" s="44"/>
      <c r="Y29">
        <f>SUM(N29:X29)</f>
        <v>32</v>
      </c>
    </row>
    <row r="30" spans="1:25" ht="46.8" x14ac:dyDescent="0.3">
      <c r="A30" s="80" t="s">
        <v>109</v>
      </c>
      <c r="B30" s="15" t="s">
        <v>36</v>
      </c>
      <c r="C30" s="4" t="s">
        <v>129</v>
      </c>
      <c r="D30" s="4"/>
      <c r="E30" s="4"/>
      <c r="F30" s="24">
        <f t="shared" ref="F30:F40" si="14">G30+I30+N30+O30</f>
        <v>30</v>
      </c>
      <c r="G30" s="6">
        <v>0</v>
      </c>
      <c r="H30" s="6">
        <v>0</v>
      </c>
      <c r="I30" s="24">
        <v>30</v>
      </c>
      <c r="J30" s="24">
        <v>26</v>
      </c>
      <c r="K30" s="4">
        <f t="shared" ref="K30:K43" si="15">I30-L30</f>
        <v>2</v>
      </c>
      <c r="L30" s="6">
        <v>28</v>
      </c>
      <c r="M30" s="4"/>
      <c r="N30" s="4"/>
      <c r="O30" s="4"/>
      <c r="P30" s="13"/>
      <c r="Q30" s="4"/>
      <c r="R30" s="13"/>
      <c r="S30" s="4"/>
      <c r="T30" s="13">
        <v>26</v>
      </c>
      <c r="U30" s="4"/>
      <c r="V30" s="13">
        <v>4</v>
      </c>
      <c r="W30" s="4"/>
      <c r="X30" s="44"/>
      <c r="Y30">
        <f t="shared" ref="Y30:Y56" si="16">SUM(N30:X30)</f>
        <v>30</v>
      </c>
    </row>
    <row r="31" spans="1:25" ht="46.8" x14ac:dyDescent="0.3">
      <c r="A31" s="80" t="s">
        <v>110</v>
      </c>
      <c r="B31" s="15" t="s">
        <v>117</v>
      </c>
      <c r="C31" s="4"/>
      <c r="D31" s="4">
        <v>3</v>
      </c>
      <c r="E31" s="4"/>
      <c r="F31" s="24">
        <f t="shared" si="14"/>
        <v>36</v>
      </c>
      <c r="G31" s="6">
        <v>0</v>
      </c>
      <c r="H31" s="6">
        <v>0</v>
      </c>
      <c r="I31" s="24">
        <v>36</v>
      </c>
      <c r="J31" s="24">
        <v>8</v>
      </c>
      <c r="K31" s="4">
        <f t="shared" si="15"/>
        <v>28</v>
      </c>
      <c r="L31" s="6">
        <v>8</v>
      </c>
      <c r="M31" s="4"/>
      <c r="N31" s="4"/>
      <c r="O31" s="4"/>
      <c r="P31" s="13"/>
      <c r="Q31" s="4"/>
      <c r="R31" s="13"/>
      <c r="S31" s="4"/>
      <c r="T31" s="13">
        <v>36</v>
      </c>
      <c r="U31" s="4" t="s">
        <v>70</v>
      </c>
      <c r="V31" s="13"/>
      <c r="W31" s="4"/>
      <c r="X31" s="44"/>
      <c r="Y31">
        <f t="shared" si="16"/>
        <v>36</v>
      </c>
    </row>
    <row r="32" spans="1:25" ht="15.6" x14ac:dyDescent="0.3">
      <c r="A32" s="80" t="s">
        <v>114</v>
      </c>
      <c r="B32" s="15" t="s">
        <v>62</v>
      </c>
      <c r="C32" s="4"/>
      <c r="D32" s="4">
        <v>4</v>
      </c>
      <c r="E32" s="4"/>
      <c r="F32" s="24">
        <f t="shared" si="14"/>
        <v>32</v>
      </c>
      <c r="G32" s="6">
        <v>0</v>
      </c>
      <c r="H32" s="6">
        <v>0</v>
      </c>
      <c r="I32" s="24">
        <v>32</v>
      </c>
      <c r="J32" s="24">
        <v>2</v>
      </c>
      <c r="K32" s="4">
        <f t="shared" si="15"/>
        <v>2</v>
      </c>
      <c r="L32" s="6">
        <v>30</v>
      </c>
      <c r="M32" s="4"/>
      <c r="N32" s="4"/>
      <c r="O32" s="4"/>
      <c r="P32" s="13"/>
      <c r="Q32" s="4"/>
      <c r="R32" s="13"/>
      <c r="S32" s="4"/>
      <c r="T32" s="13">
        <v>28</v>
      </c>
      <c r="U32" s="4"/>
      <c r="V32" s="13">
        <v>4</v>
      </c>
      <c r="W32" s="4"/>
      <c r="X32" s="44"/>
      <c r="Y32">
        <f t="shared" si="16"/>
        <v>32</v>
      </c>
    </row>
    <row r="33" spans="1:25" ht="31.2" x14ac:dyDescent="0.3">
      <c r="A33" s="80" t="s">
        <v>115</v>
      </c>
      <c r="B33" s="15" t="s">
        <v>116</v>
      </c>
      <c r="C33" s="4" t="s">
        <v>129</v>
      </c>
      <c r="D33" s="4"/>
      <c r="E33" s="4"/>
      <c r="F33" s="24">
        <f t="shared" si="14"/>
        <v>30</v>
      </c>
      <c r="G33" s="6">
        <v>2</v>
      </c>
      <c r="H33" s="6">
        <v>0</v>
      </c>
      <c r="I33" s="24">
        <v>28</v>
      </c>
      <c r="J33" s="24">
        <v>6</v>
      </c>
      <c r="K33" s="4">
        <f t="shared" si="15"/>
        <v>22</v>
      </c>
      <c r="L33" s="6">
        <v>6</v>
      </c>
      <c r="M33" s="4"/>
      <c r="N33" s="4"/>
      <c r="O33" s="4"/>
      <c r="P33" s="13"/>
      <c r="Q33" s="4"/>
      <c r="R33" s="13"/>
      <c r="S33" s="4"/>
      <c r="T33" s="13"/>
      <c r="U33" s="4"/>
      <c r="V33" s="13">
        <v>28</v>
      </c>
      <c r="W33" s="4">
        <v>2</v>
      </c>
      <c r="X33" s="44"/>
      <c r="Y33">
        <f t="shared" si="16"/>
        <v>30</v>
      </c>
    </row>
    <row r="34" spans="1:25" ht="31.2" x14ac:dyDescent="0.3">
      <c r="A34" s="74" t="s">
        <v>35</v>
      </c>
      <c r="B34" s="75" t="s">
        <v>66</v>
      </c>
      <c r="C34" s="16"/>
      <c r="D34" s="16"/>
      <c r="E34" s="16"/>
      <c r="F34" s="23">
        <f>SUM(F35:F40)</f>
        <v>200</v>
      </c>
      <c r="G34" s="23">
        <f t="shared" ref="G34:W34" si="17">SUM(G35:G40)</f>
        <v>10</v>
      </c>
      <c r="H34" s="23">
        <f t="shared" si="17"/>
        <v>0</v>
      </c>
      <c r="I34" s="23">
        <f t="shared" si="17"/>
        <v>174</v>
      </c>
      <c r="J34" s="23">
        <f t="shared" si="17"/>
        <v>60</v>
      </c>
      <c r="K34" s="23">
        <f t="shared" si="17"/>
        <v>114</v>
      </c>
      <c r="L34" s="23">
        <f t="shared" si="17"/>
        <v>60</v>
      </c>
      <c r="M34" s="23">
        <f t="shared" si="17"/>
        <v>0</v>
      </c>
      <c r="N34" s="23">
        <f t="shared" si="17"/>
        <v>4</v>
      </c>
      <c r="O34" s="23">
        <f t="shared" si="17"/>
        <v>12</v>
      </c>
      <c r="P34" s="23">
        <f t="shared" si="17"/>
        <v>0</v>
      </c>
      <c r="Q34" s="23">
        <f t="shared" si="17"/>
        <v>0</v>
      </c>
      <c r="R34" s="23">
        <f t="shared" si="17"/>
        <v>0</v>
      </c>
      <c r="S34" s="23">
        <f t="shared" si="17"/>
        <v>0</v>
      </c>
      <c r="T34" s="23">
        <f t="shared" si="17"/>
        <v>174</v>
      </c>
      <c r="U34" s="23">
        <f t="shared" si="17"/>
        <v>10</v>
      </c>
      <c r="V34" s="23">
        <f t="shared" si="17"/>
        <v>0</v>
      </c>
      <c r="W34" s="23">
        <f t="shared" si="17"/>
        <v>0</v>
      </c>
      <c r="X34" s="44"/>
      <c r="Y34">
        <f t="shared" si="16"/>
        <v>200</v>
      </c>
    </row>
    <row r="35" spans="1:25" ht="33" customHeight="1" x14ac:dyDescent="0.3">
      <c r="A35" s="80" t="s">
        <v>56</v>
      </c>
      <c r="B35" s="15" t="s">
        <v>118</v>
      </c>
      <c r="C35" s="4" t="s">
        <v>130</v>
      </c>
      <c r="D35" s="4"/>
      <c r="E35" s="4"/>
      <c r="F35" s="24">
        <f t="shared" si="14"/>
        <v>32</v>
      </c>
      <c r="G35" s="6">
        <v>2</v>
      </c>
      <c r="H35" s="6">
        <v>0</v>
      </c>
      <c r="I35" s="24">
        <v>30</v>
      </c>
      <c r="J35" s="24">
        <v>8</v>
      </c>
      <c r="K35" s="4">
        <f t="shared" si="15"/>
        <v>22</v>
      </c>
      <c r="L35" s="6">
        <v>8</v>
      </c>
      <c r="M35" s="4"/>
      <c r="N35" s="4"/>
      <c r="O35" s="4"/>
      <c r="P35" s="13"/>
      <c r="Q35" s="4"/>
      <c r="R35" s="13"/>
      <c r="S35" s="4"/>
      <c r="T35" s="13">
        <v>30</v>
      </c>
      <c r="U35" s="4">
        <v>2</v>
      </c>
      <c r="V35" s="13"/>
      <c r="W35" s="4"/>
      <c r="X35" s="44"/>
      <c r="Y35">
        <f t="shared" si="16"/>
        <v>32</v>
      </c>
    </row>
    <row r="36" spans="1:25" ht="31.2" x14ac:dyDescent="0.3">
      <c r="A36" s="80" t="s">
        <v>57</v>
      </c>
      <c r="B36" s="15" t="s">
        <v>119</v>
      </c>
      <c r="C36" s="4"/>
      <c r="D36" s="4" t="s">
        <v>70</v>
      </c>
      <c r="E36" s="4">
        <v>3</v>
      </c>
      <c r="F36" s="24">
        <f t="shared" si="14"/>
        <v>42</v>
      </c>
      <c r="G36" s="6">
        <v>4</v>
      </c>
      <c r="H36" s="6">
        <v>0</v>
      </c>
      <c r="I36" s="24">
        <v>30</v>
      </c>
      <c r="J36" s="24">
        <v>8</v>
      </c>
      <c r="K36" s="4">
        <f t="shared" si="15"/>
        <v>22</v>
      </c>
      <c r="L36" s="6">
        <v>8</v>
      </c>
      <c r="M36" s="4"/>
      <c r="N36" s="4">
        <v>2</v>
      </c>
      <c r="O36" s="4">
        <v>6</v>
      </c>
      <c r="P36" s="13"/>
      <c r="Q36" s="4"/>
      <c r="R36" s="13"/>
      <c r="S36" s="4"/>
      <c r="T36" s="13">
        <v>30</v>
      </c>
      <c r="U36" s="4">
        <v>4</v>
      </c>
      <c r="V36" s="13"/>
      <c r="W36" s="4"/>
      <c r="X36" s="44"/>
      <c r="Y36">
        <f t="shared" si="16"/>
        <v>42</v>
      </c>
    </row>
    <row r="37" spans="1:25" ht="48" customHeight="1" x14ac:dyDescent="0.3">
      <c r="A37" s="80" t="s">
        <v>58</v>
      </c>
      <c r="B37" s="15" t="s">
        <v>120</v>
      </c>
      <c r="C37" s="4"/>
      <c r="D37" s="4"/>
      <c r="E37" s="5">
        <v>3</v>
      </c>
      <c r="F37" s="24">
        <f t="shared" si="14"/>
        <v>42</v>
      </c>
      <c r="G37" s="12">
        <v>4</v>
      </c>
      <c r="H37" s="12">
        <v>0</v>
      </c>
      <c r="I37" s="25">
        <v>30</v>
      </c>
      <c r="J37" s="25">
        <v>8</v>
      </c>
      <c r="K37" s="4">
        <f t="shared" si="15"/>
        <v>22</v>
      </c>
      <c r="L37" s="12">
        <v>8</v>
      </c>
      <c r="M37" s="4"/>
      <c r="N37" s="4">
        <v>2</v>
      </c>
      <c r="O37" s="4">
        <v>6</v>
      </c>
      <c r="P37" s="13"/>
      <c r="Q37" s="4"/>
      <c r="R37" s="13"/>
      <c r="S37" s="4"/>
      <c r="T37" s="13">
        <v>30</v>
      </c>
      <c r="U37" s="4">
        <v>4</v>
      </c>
      <c r="V37" s="13"/>
      <c r="W37" s="4"/>
      <c r="X37" s="44"/>
      <c r="Y37">
        <f t="shared" si="16"/>
        <v>42</v>
      </c>
    </row>
    <row r="38" spans="1:25" ht="48" customHeight="1" x14ac:dyDescent="0.3">
      <c r="A38" s="80" t="s">
        <v>59</v>
      </c>
      <c r="B38" s="15" t="s">
        <v>121</v>
      </c>
      <c r="C38" s="4"/>
      <c r="D38" s="4">
        <v>3</v>
      </c>
      <c r="E38" s="5"/>
      <c r="F38" s="24">
        <f t="shared" si="14"/>
        <v>28</v>
      </c>
      <c r="G38" s="12">
        <v>0</v>
      </c>
      <c r="H38" s="12">
        <v>0</v>
      </c>
      <c r="I38" s="25">
        <v>28</v>
      </c>
      <c r="J38" s="25">
        <v>8</v>
      </c>
      <c r="K38" s="4">
        <f t="shared" si="15"/>
        <v>20</v>
      </c>
      <c r="L38" s="12">
        <v>8</v>
      </c>
      <c r="M38" s="4"/>
      <c r="N38" s="4"/>
      <c r="O38" s="4"/>
      <c r="P38" s="13"/>
      <c r="Q38" s="4"/>
      <c r="R38" s="13"/>
      <c r="S38" s="4"/>
      <c r="T38" s="13">
        <v>28</v>
      </c>
      <c r="U38" s="4">
        <v>0</v>
      </c>
      <c r="V38" s="13"/>
      <c r="W38" s="4"/>
      <c r="X38" s="44"/>
      <c r="Y38">
        <f t="shared" si="16"/>
        <v>28</v>
      </c>
    </row>
    <row r="39" spans="1:25" ht="48.75" customHeight="1" x14ac:dyDescent="0.3">
      <c r="A39" s="82" t="s">
        <v>112</v>
      </c>
      <c r="B39" s="83" t="s">
        <v>122</v>
      </c>
      <c r="C39" s="84" t="s">
        <v>130</v>
      </c>
      <c r="D39" s="84"/>
      <c r="E39" s="84"/>
      <c r="F39" s="24">
        <f t="shared" si="14"/>
        <v>28</v>
      </c>
      <c r="G39" s="12">
        <v>0</v>
      </c>
      <c r="H39" s="12">
        <v>0</v>
      </c>
      <c r="I39" s="25">
        <v>28</v>
      </c>
      <c r="J39" s="25">
        <v>8</v>
      </c>
      <c r="K39" s="7">
        <f t="shared" ref="K39" si="18">I39-L39</f>
        <v>20</v>
      </c>
      <c r="L39" s="77">
        <v>8</v>
      </c>
      <c r="M39" s="7"/>
      <c r="N39" s="7"/>
      <c r="O39" s="7"/>
      <c r="P39" s="13"/>
      <c r="Q39" s="4"/>
      <c r="R39" s="13"/>
      <c r="S39" s="7"/>
      <c r="T39" s="13">
        <v>28</v>
      </c>
      <c r="U39" s="7">
        <v>0</v>
      </c>
      <c r="V39" s="13"/>
      <c r="W39" s="7"/>
      <c r="X39" s="44"/>
      <c r="Y39">
        <f t="shared" si="16"/>
        <v>28</v>
      </c>
    </row>
    <row r="40" spans="1:25" ht="62.4" x14ac:dyDescent="0.3">
      <c r="A40" s="82" t="s">
        <v>113</v>
      </c>
      <c r="B40" s="83" t="s">
        <v>123</v>
      </c>
      <c r="C40" s="84" t="s">
        <v>130</v>
      </c>
      <c r="D40" s="84"/>
      <c r="E40" s="84"/>
      <c r="F40" s="24">
        <f t="shared" si="14"/>
        <v>28</v>
      </c>
      <c r="G40" s="6">
        <v>0</v>
      </c>
      <c r="H40" s="6">
        <v>0</v>
      </c>
      <c r="I40" s="24">
        <v>28</v>
      </c>
      <c r="J40" s="24">
        <v>20</v>
      </c>
      <c r="K40" s="4">
        <f t="shared" si="15"/>
        <v>8</v>
      </c>
      <c r="L40" s="6">
        <v>20</v>
      </c>
      <c r="M40" s="4"/>
      <c r="N40" s="4"/>
      <c r="O40" s="4"/>
      <c r="P40" s="13"/>
      <c r="Q40" s="4"/>
      <c r="R40" s="13"/>
      <c r="S40" s="4"/>
      <c r="T40" s="13">
        <v>28</v>
      </c>
      <c r="U40" s="4">
        <v>0</v>
      </c>
      <c r="V40" s="13"/>
      <c r="W40" s="4"/>
      <c r="X40" s="44"/>
      <c r="Y40">
        <f t="shared" si="16"/>
        <v>28</v>
      </c>
    </row>
    <row r="41" spans="1:25" ht="15.6" x14ac:dyDescent="0.3">
      <c r="A41" s="39" t="s">
        <v>67</v>
      </c>
      <c r="B41" s="18" t="s">
        <v>34</v>
      </c>
      <c r="C41" s="13">
        <v>0</v>
      </c>
      <c r="D41" s="13"/>
      <c r="E41" s="13"/>
      <c r="F41" s="16">
        <f>F42+F44+F45+F46+F47+F49+F50+F51+F52+F54+F55+F56</f>
        <v>1080</v>
      </c>
      <c r="G41" s="16">
        <f t="shared" ref="G41:W41" si="19">G42+G44+G45+G46+G47+G49+G50+G51+G52+G54+G55+G56</f>
        <v>18</v>
      </c>
      <c r="H41" s="16">
        <f t="shared" si="19"/>
        <v>0</v>
      </c>
      <c r="I41" s="16">
        <f t="shared" si="19"/>
        <v>480</v>
      </c>
      <c r="J41" s="16">
        <f t="shared" si="19"/>
        <v>168</v>
      </c>
      <c r="K41" s="16">
        <f t="shared" si="19"/>
        <v>312</v>
      </c>
      <c r="L41" s="16">
        <f t="shared" si="19"/>
        <v>168</v>
      </c>
      <c r="M41" s="16">
        <f t="shared" si="19"/>
        <v>540</v>
      </c>
      <c r="N41" s="16">
        <f t="shared" si="19"/>
        <v>6</v>
      </c>
      <c r="O41" s="16">
        <f t="shared" si="19"/>
        <v>36</v>
      </c>
      <c r="P41" s="16">
        <f t="shared" si="19"/>
        <v>0</v>
      </c>
      <c r="Q41" s="16">
        <f t="shared" si="19"/>
        <v>0</v>
      </c>
      <c r="R41" s="16">
        <f t="shared" si="19"/>
        <v>0</v>
      </c>
      <c r="S41" s="16">
        <f t="shared" si="19"/>
        <v>0</v>
      </c>
      <c r="T41" s="16">
        <f t="shared" si="19"/>
        <v>322</v>
      </c>
      <c r="U41" s="16">
        <f t="shared" si="19"/>
        <v>0</v>
      </c>
      <c r="V41" s="16">
        <f t="shared" si="19"/>
        <v>698</v>
      </c>
      <c r="W41" s="16">
        <f t="shared" si="19"/>
        <v>18</v>
      </c>
      <c r="Y41">
        <f t="shared" si="16"/>
        <v>1080</v>
      </c>
    </row>
    <row r="42" spans="1:25" ht="31.2" x14ac:dyDescent="0.3">
      <c r="A42" s="39" t="s">
        <v>37</v>
      </c>
      <c r="B42" s="18" t="s">
        <v>48</v>
      </c>
      <c r="C42" s="13">
        <v>0</v>
      </c>
      <c r="D42" s="13"/>
      <c r="E42" s="13" t="s">
        <v>70</v>
      </c>
      <c r="F42" s="16">
        <f>F43</f>
        <v>174</v>
      </c>
      <c r="G42" s="16">
        <f t="shared" ref="G42:W42" si="20">G43</f>
        <v>6</v>
      </c>
      <c r="H42" s="16">
        <f t="shared" si="20"/>
        <v>0</v>
      </c>
      <c r="I42" s="16">
        <f t="shared" si="20"/>
        <v>160</v>
      </c>
      <c r="J42" s="16">
        <f t="shared" si="20"/>
        <v>64</v>
      </c>
      <c r="K42" s="16">
        <f t="shared" si="20"/>
        <v>96</v>
      </c>
      <c r="L42" s="16">
        <f t="shared" si="20"/>
        <v>64</v>
      </c>
      <c r="M42" s="16">
        <f t="shared" si="20"/>
        <v>0</v>
      </c>
      <c r="N42" s="16">
        <f t="shared" si="20"/>
        <v>2</v>
      </c>
      <c r="O42" s="16">
        <f t="shared" si="20"/>
        <v>6</v>
      </c>
      <c r="P42" s="16">
        <f t="shared" si="20"/>
        <v>0</v>
      </c>
      <c r="Q42" s="16">
        <f t="shared" si="20"/>
        <v>0</v>
      </c>
      <c r="R42" s="16">
        <f t="shared" si="20"/>
        <v>0</v>
      </c>
      <c r="S42" s="16">
        <f t="shared" si="20"/>
        <v>0</v>
      </c>
      <c r="T42" s="16">
        <f t="shared" si="20"/>
        <v>112</v>
      </c>
      <c r="U42" s="16">
        <f t="shared" si="20"/>
        <v>0</v>
      </c>
      <c r="V42" s="16">
        <f t="shared" si="20"/>
        <v>48</v>
      </c>
      <c r="W42" s="16">
        <f t="shared" si="20"/>
        <v>6</v>
      </c>
      <c r="Y42">
        <f t="shared" si="16"/>
        <v>174</v>
      </c>
    </row>
    <row r="43" spans="1:25" ht="30.75" customHeight="1" x14ac:dyDescent="0.3">
      <c r="A43" s="78" t="s">
        <v>49</v>
      </c>
      <c r="B43" s="15" t="s">
        <v>131</v>
      </c>
      <c r="C43" s="4"/>
      <c r="D43" s="4"/>
      <c r="E43" s="4">
        <v>4</v>
      </c>
      <c r="F43" s="13">
        <f>G43+I43+N43+O43</f>
        <v>174</v>
      </c>
      <c r="G43" s="7">
        <v>6</v>
      </c>
      <c r="H43" s="7">
        <v>0</v>
      </c>
      <c r="I43" s="13">
        <v>160</v>
      </c>
      <c r="J43" s="13">
        <v>64</v>
      </c>
      <c r="K43" s="4">
        <f t="shared" si="15"/>
        <v>96</v>
      </c>
      <c r="L43" s="76">
        <v>64</v>
      </c>
      <c r="M43" s="4"/>
      <c r="N43" s="4">
        <v>2</v>
      </c>
      <c r="O43" s="4">
        <v>6</v>
      </c>
      <c r="P43" s="13"/>
      <c r="Q43" s="4"/>
      <c r="R43" s="13"/>
      <c r="S43" s="4"/>
      <c r="T43" s="13">
        <v>112</v>
      </c>
      <c r="U43" s="4"/>
      <c r="V43" s="13">
        <v>48</v>
      </c>
      <c r="W43" s="4">
        <v>6</v>
      </c>
      <c r="Y43">
        <f t="shared" si="16"/>
        <v>174</v>
      </c>
    </row>
    <row r="44" spans="1:25" ht="49.8" customHeight="1" x14ac:dyDescent="0.3">
      <c r="A44" s="78" t="s">
        <v>38</v>
      </c>
      <c r="B44" s="11" t="s">
        <v>134</v>
      </c>
      <c r="C44" s="4"/>
      <c r="D44" s="4">
        <v>4</v>
      </c>
      <c r="E44" s="4"/>
      <c r="F44" s="13">
        <v>144</v>
      </c>
      <c r="G44" s="5"/>
      <c r="H44" s="5"/>
      <c r="I44" s="13"/>
      <c r="J44" s="13"/>
      <c r="K44" s="4"/>
      <c r="L44" s="4"/>
      <c r="M44" s="4">
        <v>144</v>
      </c>
      <c r="N44" s="4"/>
      <c r="O44" s="4"/>
      <c r="P44" s="13"/>
      <c r="Q44" s="4"/>
      <c r="R44" s="13"/>
      <c r="S44" s="4"/>
      <c r="T44" s="13"/>
      <c r="U44" s="4"/>
      <c r="V44" s="13">
        <v>144</v>
      </c>
      <c r="W44" s="4"/>
      <c r="Y44">
        <f t="shared" si="16"/>
        <v>144</v>
      </c>
    </row>
    <row r="45" spans="1:25" ht="62.4" x14ac:dyDescent="0.3">
      <c r="A45" s="78" t="s">
        <v>39</v>
      </c>
      <c r="B45" s="11" t="s">
        <v>135</v>
      </c>
      <c r="C45" s="4"/>
      <c r="D45" s="4">
        <v>4</v>
      </c>
      <c r="E45" s="4"/>
      <c r="F45" s="13">
        <v>144</v>
      </c>
      <c r="G45" s="12"/>
      <c r="H45" s="12"/>
      <c r="I45" s="13"/>
      <c r="J45" s="13"/>
      <c r="K45" s="4"/>
      <c r="L45" s="4"/>
      <c r="M45" s="4">
        <v>144</v>
      </c>
      <c r="N45" s="4"/>
      <c r="O45" s="4"/>
      <c r="P45" s="13"/>
      <c r="Q45" s="4"/>
      <c r="R45" s="13"/>
      <c r="S45" s="4"/>
      <c r="T45" s="13"/>
      <c r="U45" s="4"/>
      <c r="V45" s="13">
        <v>144</v>
      </c>
      <c r="W45" s="4"/>
      <c r="Y45">
        <f t="shared" si="16"/>
        <v>144</v>
      </c>
    </row>
    <row r="46" spans="1:25" ht="15.6" x14ac:dyDescent="0.3">
      <c r="A46" s="37"/>
      <c r="B46" s="11" t="s">
        <v>69</v>
      </c>
      <c r="C46" s="4"/>
      <c r="D46" s="4"/>
      <c r="E46" s="4">
        <v>4</v>
      </c>
      <c r="F46" s="13">
        <v>6</v>
      </c>
      <c r="G46" s="12"/>
      <c r="H46" s="12"/>
      <c r="I46" s="13"/>
      <c r="J46" s="13"/>
      <c r="K46" s="4"/>
      <c r="L46" s="4"/>
      <c r="M46" s="4"/>
      <c r="N46" s="4"/>
      <c r="O46" s="4">
        <v>6</v>
      </c>
      <c r="P46" s="13"/>
      <c r="Q46" s="4"/>
      <c r="R46" s="13"/>
      <c r="S46" s="4"/>
      <c r="T46" s="13"/>
      <c r="U46" s="4"/>
      <c r="V46" s="13"/>
      <c r="W46" s="4"/>
      <c r="Y46">
        <f t="shared" si="16"/>
        <v>6</v>
      </c>
    </row>
    <row r="47" spans="1:25" ht="31.2" x14ac:dyDescent="0.3">
      <c r="A47" s="40" t="s">
        <v>40</v>
      </c>
      <c r="B47" s="18" t="s">
        <v>50</v>
      </c>
      <c r="C47" s="13"/>
      <c r="D47" s="13"/>
      <c r="E47" s="13" t="s">
        <v>70</v>
      </c>
      <c r="F47" s="16">
        <f>F48</f>
        <v>174</v>
      </c>
      <c r="G47" s="16">
        <f t="shared" ref="G47:W47" si="21">G48</f>
        <v>6</v>
      </c>
      <c r="H47" s="16">
        <f t="shared" si="21"/>
        <v>0</v>
      </c>
      <c r="I47" s="16">
        <f t="shared" si="21"/>
        <v>160</v>
      </c>
      <c r="J47" s="16">
        <f t="shared" si="21"/>
        <v>78</v>
      </c>
      <c r="K47" s="16">
        <f t="shared" si="21"/>
        <v>82</v>
      </c>
      <c r="L47" s="16">
        <f t="shared" si="21"/>
        <v>78</v>
      </c>
      <c r="M47" s="16">
        <f t="shared" si="21"/>
        <v>0</v>
      </c>
      <c r="N47" s="16">
        <f t="shared" si="21"/>
        <v>2</v>
      </c>
      <c r="O47" s="16">
        <f t="shared" si="21"/>
        <v>6</v>
      </c>
      <c r="P47" s="16">
        <f t="shared" si="21"/>
        <v>0</v>
      </c>
      <c r="Q47" s="16">
        <f t="shared" si="21"/>
        <v>0</v>
      </c>
      <c r="R47" s="16">
        <f t="shared" si="21"/>
        <v>0</v>
      </c>
      <c r="S47" s="16">
        <f t="shared" si="21"/>
        <v>0</v>
      </c>
      <c r="T47" s="16">
        <f t="shared" si="21"/>
        <v>120</v>
      </c>
      <c r="U47" s="16">
        <f t="shared" si="21"/>
        <v>0</v>
      </c>
      <c r="V47" s="16">
        <f t="shared" si="21"/>
        <v>40</v>
      </c>
      <c r="W47" s="16">
        <f t="shared" si="21"/>
        <v>6</v>
      </c>
      <c r="Y47">
        <f t="shared" si="16"/>
        <v>174</v>
      </c>
    </row>
    <row r="48" spans="1:25" ht="30.75" customHeight="1" x14ac:dyDescent="0.3">
      <c r="A48" s="79" t="s">
        <v>41</v>
      </c>
      <c r="B48" s="11" t="s">
        <v>132</v>
      </c>
      <c r="C48" s="4"/>
      <c r="D48" s="4"/>
      <c r="E48" s="4">
        <v>4</v>
      </c>
      <c r="F48" s="13">
        <f>G48+I48+N48+O48</f>
        <v>174</v>
      </c>
      <c r="G48" s="4">
        <v>6</v>
      </c>
      <c r="H48" s="4">
        <v>0</v>
      </c>
      <c r="I48" s="13">
        <v>160</v>
      </c>
      <c r="J48" s="13">
        <v>78</v>
      </c>
      <c r="K48" s="4">
        <f>I48-L48</f>
        <v>82</v>
      </c>
      <c r="L48" s="4">
        <v>78</v>
      </c>
      <c r="M48" s="4"/>
      <c r="N48" s="4">
        <v>2</v>
      </c>
      <c r="O48" s="4">
        <v>6</v>
      </c>
      <c r="P48" s="13"/>
      <c r="Q48" s="4"/>
      <c r="R48" s="13"/>
      <c r="S48" s="4"/>
      <c r="T48" s="13">
        <v>120</v>
      </c>
      <c r="U48" s="4"/>
      <c r="V48" s="13">
        <v>40</v>
      </c>
      <c r="W48" s="4">
        <v>6</v>
      </c>
      <c r="Y48">
        <f t="shared" si="16"/>
        <v>174</v>
      </c>
    </row>
    <row r="49" spans="1:25" ht="45" customHeight="1" x14ac:dyDescent="0.3">
      <c r="A49" s="79" t="s">
        <v>42</v>
      </c>
      <c r="B49" s="11" t="s">
        <v>136</v>
      </c>
      <c r="C49" s="4"/>
      <c r="D49" s="4">
        <v>4</v>
      </c>
      <c r="E49" s="4"/>
      <c r="F49" s="13">
        <v>72</v>
      </c>
      <c r="G49" s="4"/>
      <c r="H49" s="4"/>
      <c r="I49" s="13"/>
      <c r="J49" s="13"/>
      <c r="K49" s="4"/>
      <c r="L49" s="4"/>
      <c r="M49" s="4">
        <v>72</v>
      </c>
      <c r="N49" s="4"/>
      <c r="O49" s="4"/>
      <c r="P49" s="13"/>
      <c r="Q49" s="4"/>
      <c r="R49" s="13"/>
      <c r="S49" s="4"/>
      <c r="T49" s="13"/>
      <c r="U49" s="4"/>
      <c r="V49" s="13">
        <v>72</v>
      </c>
      <c r="W49" s="4"/>
      <c r="Y49">
        <f t="shared" si="16"/>
        <v>72</v>
      </c>
    </row>
    <row r="50" spans="1:25" ht="62.4" x14ac:dyDescent="0.3">
      <c r="A50" s="79" t="s">
        <v>43</v>
      </c>
      <c r="B50" s="11" t="s">
        <v>137</v>
      </c>
      <c r="C50" s="4"/>
      <c r="D50" s="4">
        <v>4</v>
      </c>
      <c r="E50" s="4"/>
      <c r="F50" s="13">
        <v>72</v>
      </c>
      <c r="G50" s="4"/>
      <c r="H50" s="4"/>
      <c r="I50" s="13"/>
      <c r="J50" s="13"/>
      <c r="K50" s="4"/>
      <c r="L50" s="4"/>
      <c r="M50" s="4">
        <v>72</v>
      </c>
      <c r="N50" s="4"/>
      <c r="O50" s="4"/>
      <c r="P50" s="13"/>
      <c r="Q50" s="4"/>
      <c r="R50" s="13"/>
      <c r="S50" s="4"/>
      <c r="T50" s="13"/>
      <c r="U50" s="4"/>
      <c r="V50" s="13">
        <v>72</v>
      </c>
      <c r="W50" s="4"/>
      <c r="Y50">
        <f t="shared" si="16"/>
        <v>72</v>
      </c>
    </row>
    <row r="51" spans="1:25" ht="15.6" x14ac:dyDescent="0.3">
      <c r="A51" s="36"/>
      <c r="B51" s="11" t="s">
        <v>69</v>
      </c>
      <c r="C51" s="4"/>
      <c r="D51" s="4"/>
      <c r="E51" s="4">
        <v>4</v>
      </c>
      <c r="F51" s="13">
        <v>6</v>
      </c>
      <c r="G51" s="4"/>
      <c r="H51" s="4"/>
      <c r="I51" s="13"/>
      <c r="J51" s="13"/>
      <c r="K51" s="4"/>
      <c r="L51" s="4"/>
      <c r="M51" s="4"/>
      <c r="N51" s="4"/>
      <c r="O51" s="4">
        <v>6</v>
      </c>
      <c r="P51" s="13"/>
      <c r="Q51" s="4"/>
      <c r="R51" s="13"/>
      <c r="S51" s="4"/>
      <c r="T51" s="13"/>
      <c r="U51" s="4"/>
      <c r="V51" s="13"/>
      <c r="W51" s="4"/>
      <c r="Y51">
        <f t="shared" si="16"/>
        <v>6</v>
      </c>
    </row>
    <row r="52" spans="1:25" ht="31.2" x14ac:dyDescent="0.3">
      <c r="A52" s="40" t="s">
        <v>44</v>
      </c>
      <c r="B52" s="18" t="s">
        <v>126</v>
      </c>
      <c r="C52" s="13"/>
      <c r="D52" s="13"/>
      <c r="E52" s="13" t="s">
        <v>52</v>
      </c>
      <c r="F52" s="16">
        <f>F53</f>
        <v>174</v>
      </c>
      <c r="G52" s="16">
        <f t="shared" ref="G52:W52" si="22">G53</f>
        <v>6</v>
      </c>
      <c r="H52" s="16">
        <f t="shared" si="22"/>
        <v>0</v>
      </c>
      <c r="I52" s="16">
        <f t="shared" si="22"/>
        <v>160</v>
      </c>
      <c r="J52" s="16">
        <f t="shared" si="22"/>
        <v>26</v>
      </c>
      <c r="K52" s="16">
        <f t="shared" si="22"/>
        <v>134</v>
      </c>
      <c r="L52" s="16">
        <f t="shared" si="22"/>
        <v>26</v>
      </c>
      <c r="M52" s="16">
        <f t="shared" si="22"/>
        <v>0</v>
      </c>
      <c r="N52" s="16">
        <f t="shared" si="22"/>
        <v>2</v>
      </c>
      <c r="O52" s="16">
        <f t="shared" si="22"/>
        <v>6</v>
      </c>
      <c r="P52" s="16">
        <f t="shared" si="22"/>
        <v>0</v>
      </c>
      <c r="Q52" s="16">
        <f t="shared" si="22"/>
        <v>0</v>
      </c>
      <c r="R52" s="16">
        <f t="shared" si="22"/>
        <v>0</v>
      </c>
      <c r="S52" s="16">
        <f t="shared" si="22"/>
        <v>0</v>
      </c>
      <c r="T52" s="16">
        <f t="shared" si="22"/>
        <v>90</v>
      </c>
      <c r="U52" s="16">
        <f t="shared" si="22"/>
        <v>0</v>
      </c>
      <c r="V52" s="16">
        <f t="shared" si="22"/>
        <v>70</v>
      </c>
      <c r="W52" s="16">
        <f t="shared" si="22"/>
        <v>6</v>
      </c>
      <c r="Y52">
        <f t="shared" si="16"/>
        <v>174</v>
      </c>
    </row>
    <row r="53" spans="1:25" ht="31.2" x14ac:dyDescent="0.3">
      <c r="A53" s="36" t="s">
        <v>51</v>
      </c>
      <c r="B53" s="11" t="s">
        <v>133</v>
      </c>
      <c r="C53" s="4"/>
      <c r="D53" s="4"/>
      <c r="E53" s="4">
        <v>4</v>
      </c>
      <c r="F53" s="13">
        <f>G53+I53+N53+O53</f>
        <v>174</v>
      </c>
      <c r="G53" s="4">
        <v>6</v>
      </c>
      <c r="H53" s="4">
        <v>0</v>
      </c>
      <c r="I53" s="13">
        <v>160</v>
      </c>
      <c r="J53" s="13">
        <v>26</v>
      </c>
      <c r="K53" s="4">
        <f>I53-L53</f>
        <v>134</v>
      </c>
      <c r="L53" s="4">
        <v>26</v>
      </c>
      <c r="M53" s="4"/>
      <c r="N53" s="4">
        <v>2</v>
      </c>
      <c r="O53" s="4">
        <v>6</v>
      </c>
      <c r="P53" s="13"/>
      <c r="Q53" s="4"/>
      <c r="R53" s="13"/>
      <c r="S53" s="4"/>
      <c r="T53" s="13">
        <v>90</v>
      </c>
      <c r="U53" s="4"/>
      <c r="V53" s="13">
        <v>70</v>
      </c>
      <c r="W53" s="4">
        <v>6</v>
      </c>
      <c r="Y53">
        <f t="shared" si="16"/>
        <v>174</v>
      </c>
    </row>
    <row r="54" spans="1:25" ht="48.6" customHeight="1" x14ac:dyDescent="0.3">
      <c r="A54" s="36" t="s">
        <v>45</v>
      </c>
      <c r="B54" s="11" t="s">
        <v>138</v>
      </c>
      <c r="C54" s="4"/>
      <c r="D54" s="4">
        <v>4</v>
      </c>
      <c r="E54" s="4"/>
      <c r="F54" s="13">
        <v>36</v>
      </c>
      <c r="G54" s="4"/>
      <c r="H54" s="4"/>
      <c r="I54" s="13"/>
      <c r="J54" s="13"/>
      <c r="K54" s="4"/>
      <c r="L54" s="4"/>
      <c r="M54" s="4">
        <v>36</v>
      </c>
      <c r="N54" s="4"/>
      <c r="O54" s="4"/>
      <c r="P54" s="13"/>
      <c r="Q54" s="4"/>
      <c r="R54" s="13"/>
      <c r="S54" s="4"/>
      <c r="T54" s="13"/>
      <c r="U54" s="4"/>
      <c r="V54" s="13">
        <v>36</v>
      </c>
      <c r="W54" s="4"/>
      <c r="Y54">
        <f t="shared" si="16"/>
        <v>36</v>
      </c>
    </row>
    <row r="55" spans="1:25" ht="78" x14ac:dyDescent="0.3">
      <c r="A55" s="38" t="s">
        <v>46</v>
      </c>
      <c r="B55" s="11" t="s">
        <v>139</v>
      </c>
      <c r="C55" s="4"/>
      <c r="D55" s="4">
        <v>4</v>
      </c>
      <c r="E55" s="4"/>
      <c r="F55" s="13">
        <v>72</v>
      </c>
      <c r="G55" s="4"/>
      <c r="H55" s="4"/>
      <c r="I55" s="13"/>
      <c r="J55" s="13"/>
      <c r="K55" s="4"/>
      <c r="L55" s="4"/>
      <c r="M55" s="4">
        <v>72</v>
      </c>
      <c r="N55" s="4"/>
      <c r="O55" s="4"/>
      <c r="P55" s="13"/>
      <c r="Q55" s="4"/>
      <c r="R55" s="13"/>
      <c r="S55" s="4"/>
      <c r="T55" s="13"/>
      <c r="U55" s="4"/>
      <c r="V55" s="13">
        <v>72</v>
      </c>
      <c r="W55" s="4"/>
      <c r="Y55">
        <f t="shared" si="16"/>
        <v>72</v>
      </c>
    </row>
    <row r="56" spans="1:25" ht="15.6" x14ac:dyDescent="0.3">
      <c r="A56" s="38"/>
      <c r="B56" s="11" t="s">
        <v>69</v>
      </c>
      <c r="C56" s="4"/>
      <c r="D56" s="4"/>
      <c r="E56" s="4">
        <v>4</v>
      </c>
      <c r="F56" s="13">
        <v>6</v>
      </c>
      <c r="G56" s="4"/>
      <c r="H56" s="4"/>
      <c r="I56" s="13"/>
      <c r="J56" s="13"/>
      <c r="K56" s="4"/>
      <c r="L56" s="4"/>
      <c r="M56" s="4"/>
      <c r="N56" s="4"/>
      <c r="O56" s="4">
        <v>6</v>
      </c>
      <c r="P56" s="13"/>
      <c r="Q56" s="4"/>
      <c r="R56" s="13"/>
      <c r="S56" s="4"/>
      <c r="T56" s="13"/>
      <c r="U56" s="4"/>
      <c r="V56" s="13"/>
      <c r="W56" s="4"/>
      <c r="Y56">
        <f t="shared" si="16"/>
        <v>6</v>
      </c>
    </row>
    <row r="57" spans="1:25" ht="31.2" x14ac:dyDescent="0.3">
      <c r="A57" s="41"/>
      <c r="B57" s="42" t="s">
        <v>102</v>
      </c>
      <c r="C57" s="13"/>
      <c r="D57" s="13"/>
      <c r="E57" s="13"/>
      <c r="F57" s="13">
        <f t="shared" ref="F57:W57" si="23">F41+F34+F28+F8</f>
        <v>2916</v>
      </c>
      <c r="G57" s="13">
        <f t="shared" si="23"/>
        <v>106</v>
      </c>
      <c r="H57" s="13">
        <f t="shared" si="23"/>
        <v>58</v>
      </c>
      <c r="I57" s="13">
        <f t="shared" si="23"/>
        <v>2188</v>
      </c>
      <c r="J57" s="13">
        <f t="shared" si="23"/>
        <v>270</v>
      </c>
      <c r="K57" s="13">
        <f t="shared" si="23"/>
        <v>1523</v>
      </c>
      <c r="L57" s="13">
        <f t="shared" si="23"/>
        <v>665</v>
      </c>
      <c r="M57" s="13">
        <f t="shared" si="23"/>
        <v>540</v>
      </c>
      <c r="N57" s="13">
        <f t="shared" si="23"/>
        <v>22</v>
      </c>
      <c r="O57" s="13">
        <f t="shared" si="23"/>
        <v>60</v>
      </c>
      <c r="P57" s="13">
        <f t="shared" si="23"/>
        <v>582</v>
      </c>
      <c r="Q57" s="13">
        <f t="shared" si="23"/>
        <v>30</v>
      </c>
      <c r="R57" s="13">
        <f t="shared" si="23"/>
        <v>796</v>
      </c>
      <c r="S57" s="13">
        <f t="shared" si="23"/>
        <v>44</v>
      </c>
      <c r="T57" s="13">
        <f t="shared" si="23"/>
        <v>586</v>
      </c>
      <c r="U57" s="13">
        <f t="shared" si="23"/>
        <v>10</v>
      </c>
      <c r="V57" s="13">
        <f t="shared" si="23"/>
        <v>764</v>
      </c>
      <c r="W57" s="13">
        <f t="shared" si="23"/>
        <v>22</v>
      </c>
    </row>
    <row r="58" spans="1:25" ht="15.6" x14ac:dyDescent="0.3">
      <c r="A58" s="48"/>
      <c r="B58" s="49" t="s">
        <v>7</v>
      </c>
      <c r="C58" s="7"/>
      <c r="D58" s="7"/>
      <c r="E58" s="7"/>
      <c r="F58" s="13"/>
      <c r="G58" s="7"/>
      <c r="H58" s="7"/>
      <c r="I58" s="13"/>
      <c r="J58" s="13"/>
      <c r="K58" s="7"/>
      <c r="L58" s="7"/>
      <c r="M58" s="7"/>
      <c r="N58" s="7"/>
      <c r="O58" s="7"/>
      <c r="P58" s="13">
        <v>0</v>
      </c>
      <c r="Q58" s="7"/>
      <c r="R58" s="13">
        <v>12</v>
      </c>
      <c r="S58" s="7"/>
      <c r="T58" s="13">
        <v>4</v>
      </c>
      <c r="U58" s="7"/>
      <c r="V58" s="13">
        <v>6</v>
      </c>
      <c r="W58" s="7"/>
    </row>
    <row r="59" spans="1:25" ht="15.6" x14ac:dyDescent="0.3">
      <c r="A59" s="43"/>
      <c r="B59" s="8" t="s">
        <v>2</v>
      </c>
      <c r="C59" s="4"/>
      <c r="D59" s="4"/>
      <c r="E59" s="4"/>
      <c r="F59" s="13"/>
      <c r="G59" s="4"/>
      <c r="H59" s="4"/>
      <c r="I59" s="13"/>
      <c r="J59" s="13"/>
      <c r="K59" s="4"/>
      <c r="L59" s="4"/>
      <c r="M59" s="4"/>
      <c r="N59" s="4"/>
      <c r="O59" s="4"/>
      <c r="P59" s="13">
        <v>0</v>
      </c>
      <c r="Q59" s="4"/>
      <c r="R59" s="13">
        <v>12</v>
      </c>
      <c r="S59" s="4"/>
      <c r="T59" s="13">
        <v>12</v>
      </c>
      <c r="U59" s="4"/>
      <c r="V59" s="13">
        <v>36</v>
      </c>
      <c r="W59" s="4"/>
    </row>
    <row r="60" spans="1:25" ht="15.75" customHeight="1" x14ac:dyDescent="0.3">
      <c r="A60" s="111" t="s">
        <v>75</v>
      </c>
      <c r="B60" s="111"/>
      <c r="C60" s="4"/>
      <c r="D60" s="4"/>
      <c r="E60" s="4"/>
      <c r="F60" s="13">
        <f>F57+F58+F59</f>
        <v>2916</v>
      </c>
      <c r="G60" s="13">
        <f t="shared" ref="G60:J60" si="24">G57+G58+G59</f>
        <v>106</v>
      </c>
      <c r="H60" s="13">
        <f t="shared" si="24"/>
        <v>58</v>
      </c>
      <c r="I60" s="13">
        <f t="shared" si="24"/>
        <v>2188</v>
      </c>
      <c r="J60" s="13">
        <f t="shared" si="24"/>
        <v>270</v>
      </c>
      <c r="K60" s="13">
        <f t="shared" ref="K60:W60" si="25">K57+K58+K59</f>
        <v>1523</v>
      </c>
      <c r="L60" s="13">
        <f t="shared" si="25"/>
        <v>665</v>
      </c>
      <c r="M60" s="13">
        <f t="shared" si="25"/>
        <v>540</v>
      </c>
      <c r="N60" s="13">
        <f t="shared" si="25"/>
        <v>22</v>
      </c>
      <c r="O60" s="13">
        <f t="shared" si="25"/>
        <v>60</v>
      </c>
      <c r="P60" s="13">
        <f t="shared" si="25"/>
        <v>582</v>
      </c>
      <c r="Q60" s="13">
        <f t="shared" si="25"/>
        <v>30</v>
      </c>
      <c r="R60" s="13">
        <f t="shared" si="25"/>
        <v>820</v>
      </c>
      <c r="S60" s="13">
        <f t="shared" si="25"/>
        <v>44</v>
      </c>
      <c r="T60" s="13">
        <f t="shared" si="25"/>
        <v>602</v>
      </c>
      <c r="U60" s="13">
        <f t="shared" si="25"/>
        <v>10</v>
      </c>
      <c r="V60" s="13">
        <f t="shared" si="25"/>
        <v>806</v>
      </c>
      <c r="W60" s="13">
        <f t="shared" si="25"/>
        <v>22</v>
      </c>
      <c r="X60" s="50">
        <f>SUM(P60:W60)</f>
        <v>2916</v>
      </c>
    </row>
    <row r="61" spans="1:25" ht="60.75" customHeight="1" x14ac:dyDescent="0.3">
      <c r="A61" s="9" t="s">
        <v>18</v>
      </c>
      <c r="B61" s="10" t="s">
        <v>68</v>
      </c>
      <c r="C61" s="4"/>
      <c r="D61" s="4"/>
      <c r="E61" s="4"/>
      <c r="F61" s="13">
        <v>36</v>
      </c>
      <c r="G61" s="4"/>
      <c r="H61" s="4"/>
      <c r="I61" s="13"/>
      <c r="J61" s="13"/>
      <c r="K61" s="4"/>
      <c r="L61" s="4"/>
      <c r="M61" s="4"/>
      <c r="N61" s="4"/>
      <c r="O61" s="4"/>
      <c r="P61" s="13"/>
      <c r="Q61" s="4"/>
      <c r="R61" s="13"/>
      <c r="S61" s="4"/>
      <c r="T61" s="13"/>
      <c r="U61" s="4"/>
      <c r="V61" s="13">
        <v>36</v>
      </c>
      <c r="W61" s="4"/>
    </row>
    <row r="62" spans="1:25" ht="33.75" customHeight="1" x14ac:dyDescent="0.3">
      <c r="A62" s="109" t="s">
        <v>19</v>
      </c>
      <c r="B62" s="110"/>
      <c r="C62" s="4"/>
      <c r="D62" s="4"/>
      <c r="E62" s="4"/>
      <c r="F62" s="16">
        <f>F60+F61</f>
        <v>2952</v>
      </c>
      <c r="G62" s="16">
        <f t="shared" ref="G62:W62" si="26">G60+G61</f>
        <v>106</v>
      </c>
      <c r="H62" s="16">
        <f t="shared" si="26"/>
        <v>58</v>
      </c>
      <c r="I62" s="16">
        <f t="shared" si="26"/>
        <v>2188</v>
      </c>
      <c r="J62" s="16">
        <f t="shared" si="26"/>
        <v>270</v>
      </c>
      <c r="K62" s="16">
        <f t="shared" si="26"/>
        <v>1523</v>
      </c>
      <c r="L62" s="16">
        <f t="shared" si="26"/>
        <v>665</v>
      </c>
      <c r="M62" s="16">
        <f t="shared" si="26"/>
        <v>540</v>
      </c>
      <c r="N62" s="16">
        <f t="shared" si="26"/>
        <v>22</v>
      </c>
      <c r="O62" s="16">
        <f t="shared" si="26"/>
        <v>60</v>
      </c>
      <c r="P62" s="16">
        <f t="shared" si="26"/>
        <v>582</v>
      </c>
      <c r="Q62" s="16">
        <f t="shared" si="26"/>
        <v>30</v>
      </c>
      <c r="R62" s="16">
        <f t="shared" si="26"/>
        <v>820</v>
      </c>
      <c r="S62" s="16">
        <f t="shared" si="26"/>
        <v>44</v>
      </c>
      <c r="T62" s="16">
        <f t="shared" si="26"/>
        <v>602</v>
      </c>
      <c r="U62" s="16">
        <f t="shared" si="26"/>
        <v>10</v>
      </c>
      <c r="V62" s="16">
        <f t="shared" si="26"/>
        <v>842</v>
      </c>
      <c r="W62" s="16">
        <f t="shared" si="26"/>
        <v>22</v>
      </c>
      <c r="X62" s="51">
        <f>SUM(P62:W62)</f>
        <v>2952</v>
      </c>
    </row>
    <row r="63" spans="1:25" ht="71.25" customHeight="1" x14ac:dyDescent="0.3">
      <c r="A63" s="97" t="s">
        <v>63</v>
      </c>
      <c r="B63" s="98"/>
      <c r="C63" s="98"/>
      <c r="D63" s="98"/>
      <c r="E63" s="98"/>
      <c r="F63" s="98"/>
      <c r="G63" s="99"/>
      <c r="H63" s="52"/>
      <c r="I63" s="106" t="s">
        <v>13</v>
      </c>
      <c r="J63" s="26"/>
      <c r="K63" s="11" t="s">
        <v>14</v>
      </c>
      <c r="L63" s="4"/>
      <c r="M63" s="4"/>
      <c r="N63" s="4"/>
      <c r="O63" s="4"/>
      <c r="P63" s="4">
        <v>582</v>
      </c>
      <c r="Q63" s="4">
        <v>30</v>
      </c>
      <c r="R63" s="4">
        <v>796</v>
      </c>
      <c r="S63" s="4">
        <v>44</v>
      </c>
      <c r="T63" s="4">
        <v>586</v>
      </c>
      <c r="U63" s="4">
        <v>10</v>
      </c>
      <c r="V63" s="4">
        <v>224</v>
      </c>
      <c r="W63" s="4">
        <v>22</v>
      </c>
      <c r="Y63">
        <f>SUM(P63:X63)</f>
        <v>2294</v>
      </c>
    </row>
    <row r="64" spans="1:25" ht="62.4" x14ac:dyDescent="0.3">
      <c r="A64" s="100"/>
      <c r="B64" s="101"/>
      <c r="C64" s="101"/>
      <c r="D64" s="101"/>
      <c r="E64" s="101"/>
      <c r="F64" s="101"/>
      <c r="G64" s="102"/>
      <c r="H64" s="53"/>
      <c r="I64" s="107"/>
      <c r="J64" s="27"/>
      <c r="K64" s="11" t="s">
        <v>15</v>
      </c>
      <c r="L64" s="4"/>
      <c r="M64" s="4"/>
      <c r="N64" s="4"/>
      <c r="O64" s="4"/>
      <c r="P64" s="4">
        <v>0</v>
      </c>
      <c r="Q64" s="4"/>
      <c r="R64" s="4">
        <v>0</v>
      </c>
      <c r="S64" s="4"/>
      <c r="T64" s="4">
        <v>0</v>
      </c>
      <c r="U64" s="4"/>
      <c r="V64" s="4">
        <v>252</v>
      </c>
      <c r="W64" s="4"/>
    </row>
    <row r="65" spans="1:25" ht="62.4" x14ac:dyDescent="0.3">
      <c r="A65" s="100"/>
      <c r="B65" s="101"/>
      <c r="C65" s="101"/>
      <c r="D65" s="101"/>
      <c r="E65" s="101"/>
      <c r="F65" s="101"/>
      <c r="G65" s="102"/>
      <c r="H65" s="53"/>
      <c r="I65" s="107"/>
      <c r="J65" s="27"/>
      <c r="K65" s="11" t="s">
        <v>20</v>
      </c>
      <c r="L65" s="4"/>
      <c r="M65" s="4"/>
      <c r="N65" s="4"/>
      <c r="O65" s="4"/>
      <c r="P65" s="4">
        <v>0</v>
      </c>
      <c r="Q65" s="4"/>
      <c r="R65" s="4">
        <v>0</v>
      </c>
      <c r="S65" s="4"/>
      <c r="T65" s="4">
        <v>0</v>
      </c>
      <c r="U65" s="4"/>
      <c r="V65" s="4">
        <v>288</v>
      </c>
      <c r="W65" s="4"/>
    </row>
    <row r="66" spans="1:25" ht="31.2" x14ac:dyDescent="0.3">
      <c r="A66" s="100"/>
      <c r="B66" s="101"/>
      <c r="C66" s="101"/>
      <c r="D66" s="101"/>
      <c r="E66" s="101"/>
      <c r="F66" s="101"/>
      <c r="G66" s="102"/>
      <c r="H66" s="53"/>
      <c r="I66" s="107"/>
      <c r="J66" s="46"/>
      <c r="K66" s="11" t="s">
        <v>73</v>
      </c>
      <c r="L66" s="4"/>
      <c r="M66" s="4"/>
      <c r="N66" s="4"/>
      <c r="O66" s="4"/>
      <c r="P66" s="4">
        <v>0</v>
      </c>
      <c r="Q66" s="4"/>
      <c r="R66" s="4">
        <v>12</v>
      </c>
      <c r="S66" s="4"/>
      <c r="T66" s="4">
        <v>4</v>
      </c>
      <c r="U66" s="4"/>
      <c r="V66" s="4">
        <v>6</v>
      </c>
      <c r="W66" s="4"/>
    </row>
    <row r="67" spans="1:25" ht="31.2" x14ac:dyDescent="0.3">
      <c r="A67" s="100"/>
      <c r="B67" s="101"/>
      <c r="C67" s="101"/>
      <c r="D67" s="101"/>
      <c r="E67" s="101"/>
      <c r="F67" s="101"/>
      <c r="G67" s="102"/>
      <c r="H67" s="53"/>
      <c r="I67" s="107"/>
      <c r="J67" s="46"/>
      <c r="K67" s="11" t="s">
        <v>74</v>
      </c>
      <c r="L67" s="4"/>
      <c r="M67" s="4"/>
      <c r="N67" s="4"/>
      <c r="O67" s="4"/>
      <c r="P67" s="4">
        <v>0</v>
      </c>
      <c r="Q67" s="4"/>
      <c r="R67" s="4">
        <v>12</v>
      </c>
      <c r="S67" s="4"/>
      <c r="T67" s="4">
        <v>12</v>
      </c>
      <c r="U67" s="4"/>
      <c r="V67" s="4">
        <v>36</v>
      </c>
      <c r="W67" s="4"/>
    </row>
    <row r="68" spans="1:25" ht="15.6" x14ac:dyDescent="0.3">
      <c r="A68" s="100"/>
      <c r="B68" s="101"/>
      <c r="C68" s="101"/>
      <c r="D68" s="101"/>
      <c r="E68" s="101"/>
      <c r="F68" s="101"/>
      <c r="G68" s="102"/>
      <c r="H68" s="53"/>
      <c r="I68" s="107"/>
      <c r="J68" s="46"/>
      <c r="K68" s="11" t="s">
        <v>18</v>
      </c>
      <c r="L68" s="4"/>
      <c r="M68" s="4"/>
      <c r="N68" s="4"/>
      <c r="O68" s="4"/>
      <c r="P68" s="4">
        <v>0</v>
      </c>
      <c r="Q68" s="4"/>
      <c r="R68" s="4">
        <v>0</v>
      </c>
      <c r="S68" s="4"/>
      <c r="T68" s="4">
        <v>0</v>
      </c>
      <c r="U68" s="4"/>
      <c r="V68" s="4">
        <v>36</v>
      </c>
      <c r="W68" s="4"/>
    </row>
    <row r="69" spans="1:25" ht="15.6" x14ac:dyDescent="0.3">
      <c r="A69" s="100"/>
      <c r="B69" s="101"/>
      <c r="C69" s="101"/>
      <c r="D69" s="101"/>
      <c r="E69" s="101"/>
      <c r="F69" s="101"/>
      <c r="G69" s="102"/>
      <c r="H69" s="53"/>
      <c r="I69" s="107"/>
      <c r="J69" s="46"/>
      <c r="K69" s="11"/>
      <c r="L69" s="4"/>
      <c r="M69" s="4"/>
      <c r="N69" s="4"/>
      <c r="O69" s="4"/>
      <c r="P69" s="4">
        <f>SUM(P63:P68)</f>
        <v>582</v>
      </c>
      <c r="Q69" s="4">
        <f t="shared" ref="Q69:W69" si="27">SUM(Q63:Q68)</f>
        <v>30</v>
      </c>
      <c r="R69" s="4">
        <f t="shared" si="27"/>
        <v>820</v>
      </c>
      <c r="S69" s="4">
        <f t="shared" si="27"/>
        <v>44</v>
      </c>
      <c r="T69" s="4">
        <f t="shared" si="27"/>
        <v>602</v>
      </c>
      <c r="U69" s="4">
        <f t="shared" si="27"/>
        <v>10</v>
      </c>
      <c r="V69" s="4">
        <f t="shared" si="27"/>
        <v>842</v>
      </c>
      <c r="W69" s="4">
        <f t="shared" si="27"/>
        <v>22</v>
      </c>
      <c r="Y69" s="81">
        <f>SUM(P69:X69)</f>
        <v>2952</v>
      </c>
    </row>
    <row r="70" spans="1:25" ht="43.2" x14ac:dyDescent="0.3">
      <c r="A70" s="100"/>
      <c r="B70" s="101"/>
      <c r="C70" s="101"/>
      <c r="D70" s="101"/>
      <c r="E70" s="101"/>
      <c r="F70" s="101"/>
      <c r="G70" s="102"/>
      <c r="H70" s="53"/>
      <c r="I70" s="107"/>
      <c r="J70" s="45" t="s">
        <v>72</v>
      </c>
      <c r="K70" s="11" t="s">
        <v>16</v>
      </c>
      <c r="L70" s="4"/>
      <c r="M70" s="4"/>
      <c r="N70" s="4"/>
      <c r="O70" s="4"/>
      <c r="P70" s="4">
        <v>0</v>
      </c>
      <c r="Q70" s="4"/>
      <c r="R70" s="4">
        <v>3</v>
      </c>
      <c r="S70" s="4"/>
      <c r="T70" s="4">
        <v>2</v>
      </c>
      <c r="U70" s="4"/>
      <c r="V70" s="4">
        <v>6</v>
      </c>
      <c r="W70" s="4"/>
    </row>
    <row r="71" spans="1:25" ht="31.2" x14ac:dyDescent="0.3">
      <c r="A71" s="103"/>
      <c r="B71" s="104"/>
      <c r="C71" s="104"/>
      <c r="D71" s="104"/>
      <c r="E71" s="104"/>
      <c r="F71" s="104"/>
      <c r="G71" s="105"/>
      <c r="H71" s="54"/>
      <c r="I71" s="108"/>
      <c r="J71" s="47"/>
      <c r="K71" s="11" t="s">
        <v>17</v>
      </c>
      <c r="L71" s="4"/>
      <c r="M71" s="4"/>
      <c r="N71" s="4"/>
      <c r="O71" s="4"/>
      <c r="P71" s="4">
        <v>2</v>
      </c>
      <c r="Q71" s="4"/>
      <c r="R71" s="4">
        <v>9</v>
      </c>
      <c r="S71" s="4"/>
      <c r="T71" s="4">
        <v>2</v>
      </c>
      <c r="U71" s="4"/>
      <c r="V71" s="4">
        <v>8</v>
      </c>
      <c r="W71" s="4"/>
    </row>
    <row r="73" spans="1:25" x14ac:dyDescent="0.3">
      <c r="B73" t="s">
        <v>64</v>
      </c>
      <c r="D73">
        <v>2952</v>
      </c>
    </row>
    <row r="74" spans="1:25" x14ac:dyDescent="0.3">
      <c r="D74">
        <f>F62</f>
        <v>2952</v>
      </c>
    </row>
    <row r="75" spans="1:25" x14ac:dyDescent="0.3">
      <c r="A75" s="35"/>
      <c r="B75" s="35" t="s">
        <v>65</v>
      </c>
      <c r="C75" s="35"/>
      <c r="D75" s="35">
        <f>D73-D74</f>
        <v>0</v>
      </c>
    </row>
    <row r="77" spans="1:25" x14ac:dyDescent="0.3">
      <c r="B77" t="s">
        <v>124</v>
      </c>
      <c r="D77">
        <v>160</v>
      </c>
    </row>
    <row r="78" spans="1:25" x14ac:dyDescent="0.3">
      <c r="B78" t="s">
        <v>125</v>
      </c>
      <c r="D78">
        <v>468</v>
      </c>
    </row>
    <row r="79" spans="1:25" x14ac:dyDescent="0.3">
      <c r="B79" t="s">
        <v>18</v>
      </c>
      <c r="D79">
        <v>36</v>
      </c>
    </row>
  </sheetData>
  <mergeCells count="27">
    <mergeCell ref="A63:G71"/>
    <mergeCell ref="I63:I71"/>
    <mergeCell ref="A62:B62"/>
    <mergeCell ref="A60:B60"/>
    <mergeCell ref="A2:A6"/>
    <mergeCell ref="B2:B6"/>
    <mergeCell ref="C2:E2"/>
    <mergeCell ref="C5:C6"/>
    <mergeCell ref="E5:E6"/>
    <mergeCell ref="I4:O4"/>
    <mergeCell ref="I5:I6"/>
    <mergeCell ref="K5:L5"/>
    <mergeCell ref="F2:O2"/>
    <mergeCell ref="F3:F6"/>
    <mergeCell ref="G3:G6"/>
    <mergeCell ref="P2:W2"/>
    <mergeCell ref="T3:W3"/>
    <mergeCell ref="M5:M6"/>
    <mergeCell ref="N5:N6"/>
    <mergeCell ref="O5:O6"/>
    <mergeCell ref="R4:S4"/>
    <mergeCell ref="T4:U4"/>
    <mergeCell ref="V4:W4"/>
    <mergeCell ref="P5:W5"/>
    <mergeCell ref="P3:S3"/>
    <mergeCell ref="I3:O3"/>
    <mergeCell ref="P4:Q4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Денис Юрьевич Белоусов</cp:lastModifiedBy>
  <cp:lastPrinted>2024-03-21T07:47:21Z</cp:lastPrinted>
  <dcterms:created xsi:type="dcterms:W3CDTF">2019-06-05T07:49:36Z</dcterms:created>
  <dcterms:modified xsi:type="dcterms:W3CDTF">2024-07-11T02:35:10Z</dcterms:modified>
</cp:coreProperties>
</file>