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ашаргина\2025-2026 учгод\Проекты учебных планов\УП\"/>
    </mc:Choice>
  </mc:AlternateContent>
  <bookViews>
    <workbookView xWindow="0" yWindow="0" windowWidth="28500" windowHeight="12300"/>
  </bookViews>
  <sheets>
    <sheet name="Лист1" sheetId="1" r:id="rId1"/>
  </sheets>
  <definedNames>
    <definedName name="_xlnm.Print_Titles" localSheetId="0">Лист1!$2:$6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1" l="1"/>
  <c r="AD77" i="1" l="1"/>
  <c r="AD76" i="1"/>
  <c r="AC49" i="1"/>
  <c r="F56" i="1" l="1"/>
  <c r="K56" i="1"/>
  <c r="K49" i="1"/>
  <c r="F49" i="1"/>
  <c r="AC23" i="1" l="1"/>
  <c r="AD80" i="1" l="1"/>
  <c r="AC68" i="1" l="1"/>
  <c r="AC69" i="1"/>
  <c r="K55" i="1" l="1"/>
  <c r="K32" i="1" l="1"/>
  <c r="K33" i="1"/>
  <c r="K34" i="1"/>
  <c r="G61" i="1" l="1"/>
  <c r="H61" i="1"/>
  <c r="I61" i="1"/>
  <c r="J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G53" i="1"/>
  <c r="H53" i="1"/>
  <c r="I53" i="1"/>
  <c r="J53" i="1"/>
  <c r="L53" i="1"/>
  <c r="M53" i="1"/>
  <c r="N53" i="1"/>
  <c r="O53" i="1"/>
  <c r="P53" i="1"/>
  <c r="Q53" i="1"/>
  <c r="R53" i="1"/>
  <c r="S53" i="1"/>
  <c r="T53" i="1"/>
  <c r="T46" i="1" s="1"/>
  <c r="U53" i="1"/>
  <c r="V53" i="1"/>
  <c r="W53" i="1"/>
  <c r="X53" i="1"/>
  <c r="Y53" i="1"/>
  <c r="Z53" i="1"/>
  <c r="AA53" i="1"/>
  <c r="AB53" i="1"/>
  <c r="G47" i="1"/>
  <c r="H47" i="1"/>
  <c r="I47" i="1"/>
  <c r="J47" i="1"/>
  <c r="J46" i="1" s="1"/>
  <c r="L47" i="1"/>
  <c r="M47" i="1"/>
  <c r="N47" i="1"/>
  <c r="O47" i="1"/>
  <c r="P47" i="1"/>
  <c r="Q47" i="1"/>
  <c r="R47" i="1"/>
  <c r="S47" i="1"/>
  <c r="T47" i="1"/>
  <c r="U47" i="1"/>
  <c r="V47" i="1"/>
  <c r="W47" i="1"/>
  <c r="W46" i="1" s="1"/>
  <c r="X47" i="1"/>
  <c r="Y47" i="1"/>
  <c r="Z47" i="1"/>
  <c r="AA47" i="1"/>
  <c r="AB47" i="1"/>
  <c r="K41" i="1"/>
  <c r="AA46" i="1" l="1"/>
  <c r="Z46" i="1"/>
  <c r="P46" i="1"/>
  <c r="G46" i="1"/>
  <c r="S46" i="1"/>
  <c r="O46" i="1"/>
  <c r="Y46" i="1"/>
  <c r="M46" i="1"/>
  <c r="V46" i="1"/>
  <c r="R46" i="1"/>
  <c r="N46" i="1"/>
  <c r="AB46" i="1"/>
  <c r="X46" i="1"/>
  <c r="U46" i="1"/>
  <c r="Q46" i="1"/>
  <c r="H46" i="1"/>
  <c r="L46" i="1"/>
  <c r="I46" i="1"/>
  <c r="H35" i="1"/>
  <c r="H28" i="1"/>
  <c r="AA79" i="1" l="1"/>
  <c r="Y79" i="1"/>
  <c r="W79" i="1"/>
  <c r="U79" i="1"/>
  <c r="R79" i="1" l="1"/>
  <c r="S79" i="1"/>
  <c r="T79" i="1"/>
  <c r="Q79" i="1"/>
  <c r="K25" i="1" l="1"/>
  <c r="K24" i="1" s="1"/>
  <c r="G9" i="1"/>
  <c r="H9" i="1"/>
  <c r="I9" i="1"/>
  <c r="J9" i="1"/>
  <c r="L9" i="1"/>
  <c r="M9" i="1"/>
  <c r="N9" i="1"/>
  <c r="O9" i="1"/>
  <c r="P9" i="1"/>
  <c r="Q9" i="1"/>
  <c r="R9" i="1"/>
  <c r="S9" i="1"/>
  <c r="T9" i="1"/>
  <c r="U9" i="1"/>
  <c r="U8" i="1" s="1"/>
  <c r="V9" i="1"/>
  <c r="V8" i="1" s="1"/>
  <c r="W9" i="1"/>
  <c r="W8" i="1" s="1"/>
  <c r="X9" i="1"/>
  <c r="X8" i="1" s="1"/>
  <c r="Y9" i="1"/>
  <c r="Y8" i="1" s="1"/>
  <c r="Z9" i="1"/>
  <c r="Z8" i="1" s="1"/>
  <c r="AA9" i="1"/>
  <c r="AA8" i="1" s="1"/>
  <c r="AB9" i="1"/>
  <c r="K27" i="1"/>
  <c r="K26" i="1" s="1"/>
  <c r="G26" i="1"/>
  <c r="H26" i="1"/>
  <c r="I26" i="1"/>
  <c r="J26" i="1"/>
  <c r="L26" i="1"/>
  <c r="M26" i="1"/>
  <c r="N26" i="1"/>
  <c r="O26" i="1"/>
  <c r="P26" i="1"/>
  <c r="Q26" i="1"/>
  <c r="R26" i="1"/>
  <c r="S26" i="1"/>
  <c r="T26" i="1"/>
  <c r="G24" i="1"/>
  <c r="H24" i="1"/>
  <c r="I24" i="1"/>
  <c r="J24" i="1"/>
  <c r="L24" i="1"/>
  <c r="M24" i="1"/>
  <c r="N24" i="1"/>
  <c r="O24" i="1"/>
  <c r="P24" i="1"/>
  <c r="Q24" i="1"/>
  <c r="R24" i="1"/>
  <c r="S24" i="1"/>
  <c r="T24" i="1"/>
  <c r="G21" i="1"/>
  <c r="H21" i="1"/>
  <c r="I21" i="1"/>
  <c r="J21" i="1"/>
  <c r="L21" i="1"/>
  <c r="M21" i="1"/>
  <c r="N21" i="1"/>
  <c r="O21" i="1"/>
  <c r="P21" i="1"/>
  <c r="Q21" i="1"/>
  <c r="R21" i="1"/>
  <c r="S21" i="1"/>
  <c r="T21" i="1"/>
  <c r="K23" i="1"/>
  <c r="K22" i="1"/>
  <c r="K11" i="1"/>
  <c r="K12" i="1"/>
  <c r="K13" i="1"/>
  <c r="K14" i="1"/>
  <c r="K15" i="1"/>
  <c r="K16" i="1"/>
  <c r="K17" i="1"/>
  <c r="K18" i="1"/>
  <c r="K19" i="1"/>
  <c r="K20" i="1"/>
  <c r="K10" i="1"/>
  <c r="F27" i="1"/>
  <c r="F26" i="1" s="1"/>
  <c r="K21" i="1" l="1"/>
  <c r="H8" i="1"/>
  <c r="P8" i="1"/>
  <c r="L8" i="1"/>
  <c r="M8" i="1"/>
  <c r="O8" i="1"/>
  <c r="S8" i="1"/>
  <c r="G8" i="1"/>
  <c r="J8" i="1"/>
  <c r="K9" i="1"/>
  <c r="N8" i="1"/>
  <c r="I8" i="1"/>
  <c r="R8" i="1"/>
  <c r="Q8" i="1"/>
  <c r="T8" i="1"/>
  <c r="K8" i="1" l="1"/>
  <c r="H67" i="1"/>
  <c r="H70" i="1" s="1"/>
  <c r="AD74" i="1"/>
  <c r="AD75" i="1"/>
  <c r="V79" i="1" l="1"/>
  <c r="X79" i="1"/>
  <c r="Z79" i="1"/>
  <c r="AB79" i="1"/>
  <c r="AC79" i="1" l="1"/>
  <c r="AC63" i="1"/>
  <c r="AC64" i="1"/>
  <c r="AC58" i="1"/>
  <c r="AC59" i="1"/>
  <c r="AC60" i="1"/>
  <c r="AC51" i="1"/>
  <c r="AC52" i="1"/>
  <c r="AC37" i="1"/>
  <c r="AC38" i="1"/>
  <c r="AC39" i="1"/>
  <c r="AC40" i="1"/>
  <c r="AC41" i="1"/>
  <c r="AC42" i="1"/>
  <c r="AC43" i="1"/>
  <c r="AC44" i="1"/>
  <c r="AC45" i="1"/>
  <c r="AC30" i="1"/>
  <c r="AC31" i="1"/>
  <c r="AC32" i="1"/>
  <c r="AC33" i="1"/>
  <c r="AC34" i="1"/>
  <c r="AC29" i="1"/>
  <c r="AC10" i="1"/>
  <c r="F11" i="1"/>
  <c r="F12" i="1"/>
  <c r="F13" i="1"/>
  <c r="F14" i="1"/>
  <c r="F15" i="1"/>
  <c r="F16" i="1"/>
  <c r="F17" i="1"/>
  <c r="F18" i="1"/>
  <c r="F19" i="1"/>
  <c r="F20" i="1"/>
  <c r="F22" i="1"/>
  <c r="F23" i="1"/>
  <c r="F25" i="1"/>
  <c r="F24" i="1" s="1"/>
  <c r="F10" i="1"/>
  <c r="AC62" i="1"/>
  <c r="F62" i="1"/>
  <c r="F61" i="1" s="1"/>
  <c r="AC55" i="1"/>
  <c r="AC56" i="1"/>
  <c r="AC57" i="1"/>
  <c r="F55" i="1"/>
  <c r="F57" i="1"/>
  <c r="AC54" i="1"/>
  <c r="F54" i="1"/>
  <c r="AC48" i="1"/>
  <c r="AC50" i="1"/>
  <c r="F50" i="1"/>
  <c r="F48" i="1"/>
  <c r="F37" i="1"/>
  <c r="F38" i="1"/>
  <c r="F39" i="1"/>
  <c r="F40" i="1"/>
  <c r="F41" i="1"/>
  <c r="F42" i="1"/>
  <c r="F43" i="1"/>
  <c r="F44" i="1"/>
  <c r="F45" i="1"/>
  <c r="AC36" i="1"/>
  <c r="F36" i="1"/>
  <c r="F47" i="1" l="1"/>
  <c r="F53" i="1"/>
  <c r="F9" i="1"/>
  <c r="F21" i="1"/>
  <c r="F46" i="1" l="1"/>
  <c r="F8" i="1"/>
  <c r="K57" i="1"/>
  <c r="G28" i="1" l="1"/>
  <c r="I28" i="1"/>
  <c r="J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K62" i="1"/>
  <c r="K61" i="1" s="1"/>
  <c r="K54" i="1"/>
  <c r="K53" i="1" s="1"/>
  <c r="K50" i="1"/>
  <c r="K48" i="1"/>
  <c r="N35" i="1"/>
  <c r="O35" i="1"/>
  <c r="P35" i="1"/>
  <c r="L35" i="1"/>
  <c r="K37" i="1"/>
  <c r="K38" i="1"/>
  <c r="K39" i="1"/>
  <c r="K40" i="1"/>
  <c r="K42" i="1"/>
  <c r="K43" i="1"/>
  <c r="K44" i="1"/>
  <c r="K45" i="1"/>
  <c r="K36" i="1"/>
  <c r="F30" i="1"/>
  <c r="F31" i="1"/>
  <c r="F32" i="1"/>
  <c r="F33" i="1"/>
  <c r="F34" i="1"/>
  <c r="K30" i="1"/>
  <c r="K31" i="1"/>
  <c r="F29" i="1"/>
  <c r="K29" i="1"/>
  <c r="N67" i="1" l="1"/>
  <c r="K47" i="1"/>
  <c r="K46" i="1" s="1"/>
  <c r="L67" i="1"/>
  <c r="P67" i="1"/>
  <c r="O67" i="1"/>
  <c r="K28" i="1"/>
  <c r="F28" i="1"/>
  <c r="L70" i="1" l="1"/>
  <c r="L72" i="1" s="1"/>
  <c r="J35" i="1"/>
  <c r="J67" i="1" s="1"/>
  <c r="J70" i="1" l="1"/>
  <c r="J72" i="1" s="1"/>
  <c r="R35" i="1" l="1"/>
  <c r="R67" i="1" s="1"/>
  <c r="S35" i="1"/>
  <c r="S67" i="1" s="1"/>
  <c r="T35" i="1"/>
  <c r="T67" i="1" s="1"/>
  <c r="U35" i="1"/>
  <c r="U67" i="1" s="1"/>
  <c r="V35" i="1"/>
  <c r="V67" i="1" s="1"/>
  <c r="W35" i="1"/>
  <c r="W67" i="1" s="1"/>
  <c r="X35" i="1"/>
  <c r="X67" i="1" s="1"/>
  <c r="Y35" i="1"/>
  <c r="Y67" i="1" s="1"/>
  <c r="Z35" i="1"/>
  <c r="Z67" i="1" s="1"/>
  <c r="AA35" i="1"/>
  <c r="AA67" i="1" s="1"/>
  <c r="AB35" i="1"/>
  <c r="Q35" i="1"/>
  <c r="Q67" i="1" s="1"/>
  <c r="M35" i="1"/>
  <c r="M67" i="1" s="1"/>
  <c r="G35" i="1"/>
  <c r="G67" i="1" s="1"/>
  <c r="I35" i="1"/>
  <c r="I67" i="1" s="1"/>
  <c r="F35" i="1" l="1"/>
  <c r="F67" i="1" s="1"/>
  <c r="K35" i="1"/>
  <c r="K67" i="1" s="1"/>
  <c r="Q70" i="1" l="1"/>
  <c r="R70" i="1"/>
  <c r="R72" i="1" s="1"/>
  <c r="S70" i="1"/>
  <c r="S72" i="1" s="1"/>
  <c r="T70" i="1"/>
  <c r="T72" i="1" s="1"/>
  <c r="U70" i="1"/>
  <c r="U72" i="1" s="1"/>
  <c r="V70" i="1"/>
  <c r="V72" i="1" s="1"/>
  <c r="W70" i="1"/>
  <c r="W72" i="1" s="1"/>
  <c r="X70" i="1"/>
  <c r="X72" i="1" s="1"/>
  <c r="Y70" i="1"/>
  <c r="Y72" i="1" s="1"/>
  <c r="Z70" i="1"/>
  <c r="Z72" i="1" s="1"/>
  <c r="AA70" i="1"/>
  <c r="AA72" i="1" s="1"/>
  <c r="AB8" i="1"/>
  <c r="I70" i="1"/>
  <c r="I72" i="1" s="1"/>
  <c r="Q72" i="1" l="1"/>
  <c r="AB67" i="1"/>
  <c r="N70" i="1"/>
  <c r="N72" i="1" s="1"/>
  <c r="G70" i="1"/>
  <c r="G72" i="1" s="1"/>
  <c r="P70" i="1"/>
  <c r="P72" i="1" s="1"/>
  <c r="M70" i="1"/>
  <c r="M72" i="1" s="1"/>
  <c r="O70" i="1"/>
  <c r="O72" i="1" s="1"/>
  <c r="AB70" i="1" l="1"/>
  <c r="AC67" i="1"/>
  <c r="AG67" i="1" s="1"/>
  <c r="K70" i="1"/>
  <c r="K72" i="1" s="1"/>
  <c r="AB72" i="1" l="1"/>
  <c r="AC72" i="1" s="1"/>
  <c r="AC70" i="1"/>
  <c r="F70" i="1"/>
  <c r="F72" i="1" s="1"/>
  <c r="B84" i="1" l="1"/>
  <c r="B86" i="1" s="1"/>
</calcChain>
</file>

<file path=xl/sharedStrings.xml><?xml version="1.0" encoding="utf-8"?>
<sst xmlns="http://schemas.openxmlformats.org/spreadsheetml/2006/main" count="186" uniqueCount="160">
  <si>
    <t>Индекс</t>
  </si>
  <si>
    <t>Формы промежуточной аттестации</t>
  </si>
  <si>
    <t>Экзамены</t>
  </si>
  <si>
    <t>ВСЕГО</t>
  </si>
  <si>
    <t>Нагрузка во взаимодействии с преподавателем</t>
  </si>
  <si>
    <t>всего во взаимодействии с</t>
  </si>
  <si>
    <t>По учебным дисциплинам и МДК</t>
  </si>
  <si>
    <t>Консультации</t>
  </si>
  <si>
    <t>I курс</t>
  </si>
  <si>
    <t>II курс</t>
  </si>
  <si>
    <t>III курс</t>
  </si>
  <si>
    <t>по курсам и семестрам (час в семестр)</t>
  </si>
  <si>
    <t>Во вз</t>
  </si>
  <si>
    <t>с/р</t>
  </si>
  <si>
    <t>Всего</t>
  </si>
  <si>
    <t>дисциплин и МДК</t>
  </si>
  <si>
    <t>учебной практики</t>
  </si>
  <si>
    <t>экзаменов</t>
  </si>
  <si>
    <t>зачетов</t>
  </si>
  <si>
    <t>ГИА</t>
  </si>
  <si>
    <t>Всего объем образовательной программы</t>
  </si>
  <si>
    <t>производств. практики</t>
  </si>
  <si>
    <t>лаб. и практ. занятий</t>
  </si>
  <si>
    <t>Русский язык</t>
  </si>
  <si>
    <t>Литература</t>
  </si>
  <si>
    <t>Иностранный язык</t>
  </si>
  <si>
    <t>Математика</t>
  </si>
  <si>
    <t>История</t>
  </si>
  <si>
    <t>Физика</t>
  </si>
  <si>
    <t>География</t>
  </si>
  <si>
    <t>О.00</t>
  </si>
  <si>
    <t>Общеобразовательный цикл</t>
  </si>
  <si>
    <t>Информатика</t>
  </si>
  <si>
    <t>Химия</t>
  </si>
  <si>
    <t>Биология</t>
  </si>
  <si>
    <t>ОП.00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</si>
  <si>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</si>
  <si>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</si>
  <si>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</si>
  <si>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</si>
  <si>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</si>
  <si>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</si>
  <si>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</si>
  <si>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</si>
  <si>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</si>
  <si>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ПМ.00</t>
  </si>
  <si>
    <t>ПМ.01</t>
  </si>
  <si>
    <t>МДК.01.01</t>
  </si>
  <si>
    <t>МДК.01.02</t>
  </si>
  <si>
    <t>УП.01</t>
  </si>
  <si>
    <t>ПП.01</t>
  </si>
  <si>
    <t>ПМ.02</t>
  </si>
  <si>
    <t>МДК.02.01</t>
  </si>
  <si>
    <t>МДК.02.02</t>
  </si>
  <si>
    <t>УП.02</t>
  </si>
  <si>
    <t>ПП.02</t>
  </si>
  <si>
    <t>ПМ.03</t>
  </si>
  <si>
    <t>МДК.03.01</t>
  </si>
  <si>
    <t>УП.03</t>
  </si>
  <si>
    <t>ПП.03</t>
  </si>
  <si>
    <t xml:space="preserve"> </t>
  </si>
  <si>
    <t>1 сем./17нед</t>
  </si>
  <si>
    <t>Эм</t>
  </si>
  <si>
    <t>в т.ч. в форме практической подготовки</t>
  </si>
  <si>
    <t>Практики (практическая подготовка)</t>
  </si>
  <si>
    <t xml:space="preserve">дифференцированные </t>
  </si>
  <si>
    <t xml:space="preserve">Обществознание  </t>
  </si>
  <si>
    <t>Физическая культура</t>
  </si>
  <si>
    <t>курсовой проект</t>
  </si>
  <si>
    <t>Государственная  итоговая  аттестация</t>
  </si>
  <si>
    <t>Иностранный язык в профессиональной деятельности</t>
  </si>
  <si>
    <t>Безопасность жизнедеятельности</t>
  </si>
  <si>
    <t>Общепрофессиональный цикл</t>
  </si>
  <si>
    <t>ОП.10</t>
  </si>
  <si>
    <t>МДК.02.03</t>
  </si>
  <si>
    <t>ПДП</t>
  </si>
  <si>
    <t>Профессиональный цикл</t>
  </si>
  <si>
    <t>МДК.02.04</t>
  </si>
  <si>
    <r>
      <rPr>
        <b/>
        <sz val="12"/>
        <color theme="1"/>
        <rFont val="Times New Roman"/>
        <family val="1"/>
        <charset val="204"/>
      </rPr>
      <t xml:space="preserve">Государственная итоговая аттестация  форме демонстрационного экзамена и защиты дипломной работы 
</t>
    </r>
    <r>
      <rPr>
        <sz val="12"/>
        <color theme="1"/>
        <rFont val="Times New Roman"/>
        <family val="1"/>
        <charset val="204"/>
      </rPr>
      <t xml:space="preserve">    </t>
    </r>
  </si>
  <si>
    <t>Экзамен по модулю</t>
  </si>
  <si>
    <t>Промежуточная аттестация в форме экзамена</t>
  </si>
  <si>
    <t>консультации</t>
  </si>
  <si>
    <t>Итого</t>
  </si>
  <si>
    <t>2 сем./24нед</t>
  </si>
  <si>
    <t>3 сем./17нед</t>
  </si>
  <si>
    <t>4 сем./25нед</t>
  </si>
  <si>
    <t>5 сем./17нед</t>
  </si>
  <si>
    <t>6 сем./24нед</t>
  </si>
  <si>
    <t>Другие формы</t>
  </si>
  <si>
    <t>самостоятельная работа (с/р+и.п)</t>
  </si>
  <si>
    <t>индивидуальный проект (входит с с.р)</t>
  </si>
  <si>
    <t>УП</t>
  </si>
  <si>
    <t>Базовые учебные предметы</t>
  </si>
  <si>
    <t>УП.04</t>
  </si>
  <si>
    <t>УП.05</t>
  </si>
  <si>
    <t>УП.06</t>
  </si>
  <si>
    <t>УП.07</t>
  </si>
  <si>
    <t>УП.08</t>
  </si>
  <si>
    <t>УП.09</t>
  </si>
  <si>
    <t>УП.10</t>
  </si>
  <si>
    <t>УП.11</t>
  </si>
  <si>
    <t>Профильные учебные предметы</t>
  </si>
  <si>
    <t>УП.12</t>
  </si>
  <si>
    <t>УП.13</t>
  </si>
  <si>
    <t>Дополнительные   учебные предметы</t>
  </si>
  <si>
    <t>УП.14</t>
  </si>
  <si>
    <t>Основы проектной деятельности</t>
  </si>
  <si>
    <t>Предметы по выбору</t>
  </si>
  <si>
    <t>УП.15</t>
  </si>
  <si>
    <t>Родной язык / Родная литература</t>
  </si>
  <si>
    <t>КР2</t>
  </si>
  <si>
    <t>Перечень учебных предметов, курсов (модулей), практики и иных видов учебной деятельности</t>
  </si>
  <si>
    <t xml:space="preserve">Трудоемкость </t>
  </si>
  <si>
    <t>Последовательность и распределение по периодам обучения</t>
  </si>
  <si>
    <t>СГ</t>
  </si>
  <si>
    <t>Социально-гуманитарный цикл</t>
  </si>
  <si>
    <t>СГ.01</t>
  </si>
  <si>
    <t>СГ.02</t>
  </si>
  <si>
    <t>Практика не менее 360 ч</t>
  </si>
  <si>
    <t>Организация и осуществление торговой деятельности</t>
  </si>
  <si>
    <t>ПМ не менее 160 ч</t>
  </si>
  <si>
    <t>История России</t>
  </si>
  <si>
    <t>Основы финансовой грамотности</t>
  </si>
  <si>
    <t>СГ.03</t>
  </si>
  <si>
    <t>СГ.04</t>
  </si>
  <si>
    <t>СГ.05</t>
  </si>
  <si>
    <t>СГ.06</t>
  </si>
  <si>
    <t>Экономика и основы анализа финансово-хозяйственной деятельности торговой организации</t>
  </si>
  <si>
    <t>Прикладные компьютерные программы в профессиональной деятельности</t>
  </si>
  <si>
    <t>Эксплуатация торгово-технологического оборудования и охрана труда</t>
  </si>
  <si>
    <t>Автоматизация торгово-технологических процессов</t>
  </si>
  <si>
    <t>Основы предпринимательства</t>
  </si>
  <si>
    <t>Правовое обеспечение профессиональной деятельности</t>
  </si>
  <si>
    <t>Основы бережливого производства</t>
  </si>
  <si>
    <t>Экологические основы природопользования</t>
  </si>
  <si>
    <t>Основы безопасности и защиты Родины</t>
  </si>
  <si>
    <t>Лекции, уроки</t>
  </si>
  <si>
    <t>Менеджмент</t>
  </si>
  <si>
    <t>Метрология и стандартизация</t>
  </si>
  <si>
    <t>Мерчендайзинг</t>
  </si>
  <si>
    <t>Товароведение и организация экспертизы качества потребительских товаров (по выбору)</t>
  </si>
  <si>
    <t>Осуществление продаж потребительских товаров и координация работы с клиентами (по выбору)</t>
  </si>
  <si>
    <t>КР4</t>
  </si>
  <si>
    <t>КР5</t>
  </si>
  <si>
    <t>Производственная практика по профилю специальности ПМ.01 Организация и осуществление торговой деятельности</t>
  </si>
  <si>
    <t>Учебная практика ПМ.02 Товароведение и организация экспертизы качества потребительских товаров (по выбору)</t>
  </si>
  <si>
    <t>Производственная практика по профилю специальности ПМ.02 Товароведение и организация экспертизы качества потребительских товаров (по выбору)</t>
  </si>
  <si>
    <t>Производственная практика по профилю специальности ПМ.03 Осуществление продаж потребительских товаров и координация работы с клиентами (по выбору)</t>
  </si>
  <si>
    <t>Производственная преддипломная практика</t>
  </si>
  <si>
    <t>Учебный план по специальности 38.02.08 Торговое дело группа ТОД-25</t>
  </si>
  <si>
    <t>МДК.01.03</t>
  </si>
  <si>
    <t>Организация торгово-сбытовой деятельности на  внутреннем и внешнем рынках</t>
  </si>
  <si>
    <t>Организация и осуществление продаж</t>
  </si>
  <si>
    <t>Основы товароведения</t>
  </si>
  <si>
    <t>Товароведение потребительских товаров</t>
  </si>
  <si>
    <t>Оценка качества и основы экспертизы потребительских товаров</t>
  </si>
  <si>
    <t>Управление ассортиментом товаров</t>
  </si>
  <si>
    <t>Технология продаж потребительских товаров и координация работы с клиентами</t>
  </si>
  <si>
    <t>Организация и осуществление закупок для государственных, муниципальных и корпоративных нужд</t>
  </si>
  <si>
    <t>КР3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</si>
</sst>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textRotation="90" wrapText="1"/>
    </xf>
    <xf numFmtId="0" fontId="5" fillId="0" borderId="2" xfId="0" applyFont="1" applyFill="1" applyBorder="1" applyAlignment="1">
      <alignment horizontal="center" vertical="top"/>
    </xf>
    <xf numFmtId="0" fontId="6" fillId="3" borderId="1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8" fillId="0" borderId="23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 applyProtection="1">
      <alignment horizontal="center" vertical="top"/>
      <protection locked="0"/>
    </xf>
    <xf numFmtId="0" fontId="8" fillId="6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 vertical="top"/>
      <protection locked="0"/>
    </xf>
    <xf numFmtId="0" fontId="7" fillId="5" borderId="7" xfId="0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textRotation="90" wrapText="1"/>
    </xf>
    <xf numFmtId="0" fontId="7" fillId="0" borderId="3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2" fillId="0" borderId="8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7" fillId="6" borderId="3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left" vertical="top" wrapText="1"/>
    </xf>
    <xf numFmtId="0" fontId="3" fillId="7" borderId="20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center" vertical="top"/>
    </xf>
    <xf numFmtId="0" fontId="3" fillId="7" borderId="15" xfId="0" applyFont="1" applyFill="1" applyBorder="1" applyAlignment="1">
      <alignment horizontal="center" vertical="top"/>
    </xf>
    <xf numFmtId="0" fontId="3" fillId="7" borderId="6" xfId="0" applyFont="1" applyFill="1" applyBorder="1" applyAlignment="1">
      <alignment horizontal="center" vertical="top"/>
    </xf>
    <xf numFmtId="0" fontId="3" fillId="7" borderId="19" xfId="0" applyFont="1" applyFill="1" applyBorder="1" applyAlignment="1">
      <alignment horizontal="center" vertical="top"/>
    </xf>
    <xf numFmtId="0" fontId="8" fillId="7" borderId="4" xfId="0" applyFont="1" applyFill="1" applyBorder="1" applyAlignment="1">
      <alignment horizontal="center" vertical="top"/>
    </xf>
    <xf numFmtId="0" fontId="3" fillId="7" borderId="17" xfId="0" applyNumberFormat="1" applyFont="1" applyFill="1" applyBorder="1" applyAlignment="1">
      <alignment horizontal="center" vertical="top"/>
    </xf>
    <xf numFmtId="0" fontId="3" fillId="7" borderId="19" xfId="0" applyNumberFormat="1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center" vertical="top"/>
    </xf>
    <xf numFmtId="0" fontId="8" fillId="8" borderId="1" xfId="0" applyFont="1" applyFill="1" applyBorder="1" applyAlignment="1">
      <alignment horizontal="center" vertical="top"/>
    </xf>
    <xf numFmtId="0" fontId="8" fillId="8" borderId="22" xfId="0" applyFont="1" applyFill="1" applyBorder="1" applyAlignment="1" applyProtection="1">
      <alignment horizontal="center" vertical="top"/>
      <protection locked="0"/>
    </xf>
    <xf numFmtId="0" fontId="5" fillId="8" borderId="1" xfId="0" applyFont="1" applyFill="1" applyBorder="1" applyAlignment="1">
      <alignment horizontal="center" vertical="top"/>
    </xf>
    <xf numFmtId="0" fontId="6" fillId="5" borderId="25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7" fillId="4" borderId="0" xfId="0" applyFont="1" applyFill="1" applyAlignment="1">
      <alignment vertical="top" wrapText="1"/>
    </xf>
    <xf numFmtId="0" fontId="8" fillId="8" borderId="26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0" fontId="7" fillId="5" borderId="18" xfId="0" applyFont="1" applyFill="1" applyBorder="1" applyAlignment="1" applyProtection="1">
      <alignment horizontal="center" vertical="top"/>
      <protection locked="0"/>
    </xf>
    <xf numFmtId="0" fontId="7" fillId="4" borderId="2" xfId="0" applyFont="1" applyFill="1" applyBorder="1" applyAlignment="1">
      <alignment horizontal="center" vertical="top"/>
    </xf>
    <xf numFmtId="0" fontId="12" fillId="4" borderId="24" xfId="0" applyFont="1" applyFill="1" applyBorder="1" applyAlignment="1" applyProtection="1">
      <alignment horizontal="left" vertical="top"/>
      <protection locked="0"/>
    </xf>
    <xf numFmtId="0" fontId="5" fillId="4" borderId="16" xfId="0" applyFont="1" applyFill="1" applyBorder="1" applyAlignment="1" applyProtection="1">
      <alignment vertical="center" wrapText="1"/>
      <protection locked="0"/>
    </xf>
    <xf numFmtId="0" fontId="8" fillId="4" borderId="1" xfId="0" applyFont="1" applyFill="1" applyBorder="1" applyAlignment="1">
      <alignment horizontal="center" vertical="top"/>
    </xf>
    <xf numFmtId="0" fontId="8" fillId="6" borderId="1" xfId="0" applyFont="1" applyFill="1" applyBorder="1" applyAlignment="1">
      <alignment horizontal="center" vertical="top" wrapText="1"/>
    </xf>
    <xf numFmtId="0" fontId="14" fillId="2" borderId="27" xfId="0" applyFont="1" applyFill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6" fillId="5" borderId="1" xfId="0" applyFont="1" applyFill="1" applyBorder="1" applyAlignment="1">
      <alignment horizontal="left" vertical="top"/>
    </xf>
    <xf numFmtId="0" fontId="16" fillId="5" borderId="2" xfId="0" applyFont="1" applyFill="1" applyBorder="1" applyAlignment="1">
      <alignment horizontal="left" vertical="top"/>
    </xf>
    <xf numFmtId="0" fontId="16" fillId="5" borderId="1" xfId="0" applyFont="1" applyFill="1" applyBorder="1" applyAlignment="1">
      <alignment horizontal="center" vertical="top"/>
    </xf>
    <xf numFmtId="0" fontId="13" fillId="5" borderId="4" xfId="0" applyFont="1" applyFill="1" applyBorder="1" applyAlignment="1">
      <alignment horizontal="center" vertical="top"/>
    </xf>
    <xf numFmtId="0" fontId="14" fillId="2" borderId="16" xfId="0" applyFont="1" applyFill="1" applyBorder="1" applyAlignment="1">
      <alignment vertical="center"/>
    </xf>
    <xf numFmtId="0" fontId="7" fillId="0" borderId="2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13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5" fillId="8" borderId="0" xfId="0" applyFont="1" applyFill="1" applyBorder="1" applyAlignment="1">
      <alignment horizontal="center" vertical="top"/>
    </xf>
    <xf numFmtId="0" fontId="8" fillId="8" borderId="3" xfId="0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textRotation="90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top"/>
    </xf>
    <xf numFmtId="0" fontId="11" fillId="6" borderId="1" xfId="0" applyFont="1" applyFill="1" applyBorder="1" applyAlignment="1" applyProtection="1">
      <alignment horizontal="left" vertical="top"/>
      <protection locked="0"/>
    </xf>
    <xf numFmtId="0" fontId="6" fillId="6" borderId="1" xfId="0" applyFont="1" applyFill="1" applyBorder="1" applyAlignment="1" applyProtection="1">
      <alignment vertical="center" wrapText="1"/>
      <protection locked="0"/>
    </xf>
    <xf numFmtId="0" fontId="8" fillId="6" borderId="1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textRotation="90" wrapText="1"/>
    </xf>
    <xf numFmtId="0" fontId="17" fillId="2" borderId="28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 shrinkToFit="1"/>
    </xf>
    <xf numFmtId="0" fontId="3" fillId="0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/>
    </xf>
    <xf numFmtId="0" fontId="19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 wrapText="1"/>
    </xf>
    <xf numFmtId="0" fontId="3" fillId="4" borderId="19" xfId="0" applyNumberFormat="1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4" fillId="4" borderId="20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18" fillId="4" borderId="1" xfId="0" applyFont="1" applyFill="1" applyBorder="1" applyAlignment="1">
      <alignment horizontal="center" vertical="top"/>
    </xf>
    <xf numFmtId="0" fontId="4" fillId="4" borderId="19" xfId="0" applyNumberFormat="1" applyFont="1" applyFill="1" applyBorder="1" applyAlignment="1">
      <alignment horizontal="center" vertical="top"/>
    </xf>
    <xf numFmtId="0" fontId="5" fillId="8" borderId="24" xfId="0" applyFont="1" applyFill="1" applyBorder="1" applyAlignment="1">
      <alignment horizontal="center" vertical="top"/>
    </xf>
    <xf numFmtId="0" fontId="7" fillId="5" borderId="0" xfId="0" applyFont="1" applyFill="1" applyAlignment="1">
      <alignment horizontal="justify" vertical="top" wrapText="1"/>
    </xf>
    <xf numFmtId="0" fontId="8" fillId="0" borderId="0" xfId="0" applyFont="1" applyAlignment="1">
      <alignment vertical="top" wrapText="1"/>
    </xf>
    <xf numFmtId="0" fontId="8" fillId="8" borderId="2" xfId="0" applyFont="1" applyFill="1" applyBorder="1" applyAlignment="1">
      <alignment horizontal="center" vertical="top"/>
    </xf>
    <xf numFmtId="0" fontId="8" fillId="6" borderId="4" xfId="0" applyFont="1" applyFill="1" applyBorder="1" applyAlignment="1">
      <alignment horizontal="left" vertical="top" wrapText="1"/>
    </xf>
    <xf numFmtId="0" fontId="8" fillId="8" borderId="4" xfId="0" applyFont="1" applyFill="1" applyBorder="1" applyAlignment="1">
      <alignment horizontal="center" vertical="top"/>
    </xf>
    <xf numFmtId="0" fontId="8" fillId="6" borderId="4" xfId="0" applyFont="1" applyFill="1" applyBorder="1" applyAlignment="1">
      <alignment horizontal="center" vertical="top"/>
    </xf>
    <xf numFmtId="0" fontId="14" fillId="4" borderId="16" xfId="0" applyFont="1" applyFill="1" applyBorder="1" applyAlignment="1">
      <alignment horizontal="left" vertical="top"/>
    </xf>
    <xf numFmtId="0" fontId="10" fillId="4" borderId="16" xfId="0" applyFont="1" applyFill="1" applyBorder="1" applyAlignment="1">
      <alignment wrapText="1"/>
    </xf>
    <xf numFmtId="0" fontId="7" fillId="4" borderId="16" xfId="0" applyFont="1" applyFill="1" applyBorder="1" applyAlignment="1">
      <alignment horizontal="center" vertical="top"/>
    </xf>
    <xf numFmtId="0" fontId="13" fillId="0" borderId="4" xfId="0" applyFont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0" borderId="14" xfId="0" applyFont="1" applyBorder="1" applyAlignment="1"/>
    <xf numFmtId="0" fontId="0" fillId="0" borderId="14" xfId="0" applyBorder="1" applyAlignment="1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9"/>
  <sheetViews>
    <sheetView tabSelected="1" topLeftCell="A28" zoomScale="120" zoomScaleNormal="120" workbookViewId="0">
      <selection activeCell="AE33" sqref="AE33"/>
    </sheetView>
  </sheetViews>
  <sheetFormatPr defaultRowHeight="15" x14ac:dyDescent="0.25"/>
  <cols>
    <col min="1" max="1" width="8.7109375" customWidth="1"/>
    <col min="2" max="2" width="24" customWidth="1"/>
    <col min="3" max="3" width="5" customWidth="1"/>
    <col min="4" max="4" width="6.28515625" customWidth="1"/>
    <col min="5" max="5" width="7.28515625" customWidth="1"/>
    <col min="6" max="6" width="6.140625" customWidth="1"/>
    <col min="7" max="8" width="5.7109375" customWidth="1"/>
    <col min="9" max="10" width="6.85546875" customWidth="1"/>
    <col min="11" max="12" width="6" customWidth="1"/>
    <col min="13" max="13" width="5" customWidth="1"/>
    <col min="14" max="14" width="5.7109375" customWidth="1"/>
    <col min="15" max="15" width="3.7109375" customWidth="1"/>
    <col min="16" max="17" width="6" customWidth="1"/>
    <col min="18" max="18" width="5.7109375" customWidth="1"/>
    <col min="19" max="19" width="5.5703125" customWidth="1"/>
    <col min="20" max="20" width="5.7109375" customWidth="1"/>
    <col min="21" max="22" width="5.85546875" customWidth="1"/>
    <col min="23" max="23" width="6" customWidth="1"/>
    <col min="24" max="24" width="5.85546875" customWidth="1"/>
    <col min="25" max="25" width="6.140625" customWidth="1"/>
    <col min="26" max="27" width="6" customWidth="1"/>
    <col min="28" max="28" width="5.7109375" customWidth="1"/>
  </cols>
  <sheetData>
    <row r="1" spans="1:29" ht="39.75" customHeight="1" x14ac:dyDescent="0.25">
      <c r="A1" s="120" t="s">
        <v>149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9" ht="37.5" customHeight="1" x14ac:dyDescent="0.25">
      <c r="A2" s="149" t="s">
        <v>0</v>
      </c>
      <c r="B2" s="153" t="s">
        <v>111</v>
      </c>
      <c r="C2" s="142" t="s">
        <v>1</v>
      </c>
      <c r="D2" s="156"/>
      <c r="E2" s="157"/>
      <c r="F2" s="122" t="s">
        <v>112</v>
      </c>
      <c r="G2" s="123"/>
      <c r="H2" s="123"/>
      <c r="I2" s="123"/>
      <c r="J2" s="123"/>
      <c r="K2" s="123"/>
      <c r="L2" s="123"/>
      <c r="M2" s="123"/>
      <c r="N2" s="123"/>
      <c r="O2" s="123"/>
      <c r="P2" s="148"/>
      <c r="Q2" s="122" t="s">
        <v>113</v>
      </c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</row>
    <row r="3" spans="1:29" ht="21" customHeight="1" x14ac:dyDescent="0.25">
      <c r="A3" s="150"/>
      <c r="B3" s="154"/>
      <c r="C3" s="3"/>
      <c r="D3" s="3"/>
      <c r="E3" s="3"/>
      <c r="F3" s="149" t="s">
        <v>3</v>
      </c>
      <c r="G3" s="145" t="s">
        <v>89</v>
      </c>
      <c r="H3" s="27"/>
      <c r="I3" s="142" t="s">
        <v>4</v>
      </c>
      <c r="J3" s="143"/>
      <c r="K3" s="143"/>
      <c r="L3" s="143"/>
      <c r="M3" s="143"/>
      <c r="N3" s="143"/>
      <c r="O3" s="143"/>
      <c r="P3" s="144"/>
      <c r="Q3" s="140" t="s">
        <v>8</v>
      </c>
      <c r="R3" s="147"/>
      <c r="S3" s="147"/>
      <c r="T3" s="141"/>
      <c r="U3" s="140" t="s">
        <v>9</v>
      </c>
      <c r="V3" s="147"/>
      <c r="W3" s="147"/>
      <c r="X3" s="141"/>
      <c r="Y3" s="140" t="s">
        <v>10</v>
      </c>
      <c r="Z3" s="147"/>
      <c r="AA3" s="147"/>
      <c r="AB3" s="141"/>
    </row>
    <row r="4" spans="1:29" x14ac:dyDescent="0.25">
      <c r="A4" s="150"/>
      <c r="B4" s="154"/>
      <c r="C4" s="3"/>
      <c r="D4" s="3"/>
      <c r="E4" s="3"/>
      <c r="F4" s="150"/>
      <c r="G4" s="152"/>
      <c r="H4" s="89"/>
      <c r="I4" s="142"/>
      <c r="J4" s="143"/>
      <c r="K4" s="143"/>
      <c r="L4" s="143"/>
      <c r="M4" s="143"/>
      <c r="N4" s="143"/>
      <c r="O4" s="143"/>
      <c r="P4" s="144"/>
      <c r="Q4" s="140" t="s">
        <v>61</v>
      </c>
      <c r="R4" s="141"/>
      <c r="S4" s="140" t="s">
        <v>83</v>
      </c>
      <c r="T4" s="141"/>
      <c r="U4" s="140" t="s">
        <v>84</v>
      </c>
      <c r="V4" s="141"/>
      <c r="W4" s="140" t="s">
        <v>85</v>
      </c>
      <c r="X4" s="141"/>
      <c r="Y4" s="140" t="s">
        <v>86</v>
      </c>
      <c r="Z4" s="141"/>
      <c r="AA4" s="140" t="s">
        <v>87</v>
      </c>
      <c r="AB4" s="141"/>
    </row>
    <row r="5" spans="1:29" ht="24" customHeight="1" x14ac:dyDescent="0.25">
      <c r="A5" s="150"/>
      <c r="B5" s="154"/>
      <c r="C5" s="149" t="s">
        <v>88</v>
      </c>
      <c r="D5" s="29"/>
      <c r="E5" s="149" t="s">
        <v>2</v>
      </c>
      <c r="F5" s="150"/>
      <c r="G5" s="152"/>
      <c r="H5" s="85"/>
      <c r="I5" s="145" t="s">
        <v>5</v>
      </c>
      <c r="J5" s="27"/>
      <c r="K5" s="142" t="s">
        <v>6</v>
      </c>
      <c r="L5" s="143"/>
      <c r="M5" s="144"/>
      <c r="N5" s="145" t="s">
        <v>64</v>
      </c>
      <c r="O5" s="145" t="s">
        <v>7</v>
      </c>
      <c r="P5" s="145" t="s">
        <v>80</v>
      </c>
      <c r="Q5" s="122" t="s">
        <v>11</v>
      </c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</row>
    <row r="6" spans="1:29" ht="73.5" customHeight="1" x14ac:dyDescent="0.25">
      <c r="A6" s="151"/>
      <c r="B6" s="155"/>
      <c r="C6" s="151"/>
      <c r="D6" s="30" t="s">
        <v>65</v>
      </c>
      <c r="E6" s="151"/>
      <c r="F6" s="151"/>
      <c r="G6" s="146"/>
      <c r="H6" s="84" t="s">
        <v>90</v>
      </c>
      <c r="I6" s="146"/>
      <c r="J6" s="24" t="s">
        <v>63</v>
      </c>
      <c r="K6" s="4" t="s">
        <v>136</v>
      </c>
      <c r="L6" s="4" t="s">
        <v>22</v>
      </c>
      <c r="M6" s="4" t="s">
        <v>68</v>
      </c>
      <c r="N6" s="146"/>
      <c r="O6" s="146"/>
      <c r="P6" s="146"/>
      <c r="Q6" s="1" t="s">
        <v>12</v>
      </c>
      <c r="R6" s="1" t="s">
        <v>13</v>
      </c>
      <c r="S6" s="1" t="s">
        <v>12</v>
      </c>
      <c r="T6" s="1" t="s">
        <v>13</v>
      </c>
      <c r="U6" s="1" t="s">
        <v>12</v>
      </c>
      <c r="V6" s="1" t="s">
        <v>13</v>
      </c>
      <c r="W6" s="1" t="s">
        <v>12</v>
      </c>
      <c r="X6" s="1" t="s">
        <v>13</v>
      </c>
      <c r="Y6" s="1" t="s">
        <v>12</v>
      </c>
      <c r="Z6" s="1" t="s">
        <v>13</v>
      </c>
      <c r="AA6" s="1" t="s">
        <v>12</v>
      </c>
      <c r="AB6" s="1" t="s">
        <v>13</v>
      </c>
    </row>
    <row r="7" spans="1:29" ht="15.75" thickBot="1" x14ac:dyDescent="0.3">
      <c r="A7" s="2">
        <v>1</v>
      </c>
      <c r="B7" s="2">
        <v>2</v>
      </c>
      <c r="C7" s="2">
        <v>3</v>
      </c>
      <c r="D7" s="2"/>
      <c r="E7" s="2">
        <v>4</v>
      </c>
      <c r="F7" s="2">
        <v>5</v>
      </c>
      <c r="G7" s="2">
        <v>6</v>
      </c>
      <c r="H7" s="2"/>
      <c r="I7" s="2">
        <v>7</v>
      </c>
      <c r="J7" s="2"/>
      <c r="K7" s="2">
        <v>8</v>
      </c>
      <c r="L7" s="2"/>
      <c r="M7" s="2">
        <v>9</v>
      </c>
      <c r="N7" s="2">
        <v>10</v>
      </c>
      <c r="O7" s="2">
        <v>11</v>
      </c>
      <c r="P7" s="2">
        <v>12</v>
      </c>
      <c r="Q7" s="2">
        <v>13</v>
      </c>
      <c r="R7" s="2">
        <v>14</v>
      </c>
      <c r="S7" s="2">
        <v>15</v>
      </c>
      <c r="T7" s="2">
        <v>16</v>
      </c>
      <c r="U7" s="2">
        <v>17</v>
      </c>
      <c r="V7" s="2">
        <v>18</v>
      </c>
      <c r="W7" s="2">
        <v>19</v>
      </c>
      <c r="X7" s="2">
        <v>20</v>
      </c>
      <c r="Y7" s="2">
        <v>21</v>
      </c>
      <c r="Z7" s="2">
        <v>22</v>
      </c>
      <c r="AA7" s="2">
        <v>23</v>
      </c>
      <c r="AB7" s="2">
        <v>24</v>
      </c>
    </row>
    <row r="8" spans="1:29" ht="33.75" customHeight="1" thickBot="1" x14ac:dyDescent="0.3">
      <c r="A8" s="69" t="s">
        <v>30</v>
      </c>
      <c r="B8" s="6" t="s">
        <v>31</v>
      </c>
      <c r="C8" s="7"/>
      <c r="D8" s="7"/>
      <c r="E8" s="7"/>
      <c r="F8" s="7">
        <f>F9+F21+F24+F26</f>
        <v>1476</v>
      </c>
      <c r="G8" s="7">
        <f t="shared" ref="G8:AA8" si="0">G9+G21+G24+G26</f>
        <v>74</v>
      </c>
      <c r="H8" s="7">
        <f t="shared" si="0"/>
        <v>58</v>
      </c>
      <c r="I8" s="7">
        <f t="shared" si="0"/>
        <v>1378</v>
      </c>
      <c r="J8" s="7">
        <f t="shared" si="0"/>
        <v>0</v>
      </c>
      <c r="K8" s="7">
        <f t="shared" si="0"/>
        <v>994</v>
      </c>
      <c r="L8" s="7">
        <f t="shared" si="0"/>
        <v>384</v>
      </c>
      <c r="M8" s="7">
        <f t="shared" si="0"/>
        <v>0</v>
      </c>
      <c r="N8" s="7">
        <f t="shared" si="0"/>
        <v>0</v>
      </c>
      <c r="O8" s="7">
        <f t="shared" si="0"/>
        <v>12</v>
      </c>
      <c r="P8" s="7">
        <f t="shared" si="0"/>
        <v>12</v>
      </c>
      <c r="Q8" s="7">
        <f t="shared" si="0"/>
        <v>582</v>
      </c>
      <c r="R8" s="7">
        <f t="shared" si="0"/>
        <v>30</v>
      </c>
      <c r="S8" s="7">
        <f t="shared" si="0"/>
        <v>796</v>
      </c>
      <c r="T8" s="7">
        <f t="shared" si="0"/>
        <v>44</v>
      </c>
      <c r="U8" s="7">
        <f t="shared" si="0"/>
        <v>0</v>
      </c>
      <c r="V8" s="7">
        <f t="shared" si="0"/>
        <v>0</v>
      </c>
      <c r="W8" s="7">
        <f t="shared" si="0"/>
        <v>0</v>
      </c>
      <c r="X8" s="7">
        <f t="shared" si="0"/>
        <v>0</v>
      </c>
      <c r="Y8" s="7">
        <f t="shared" si="0"/>
        <v>0</v>
      </c>
      <c r="Z8" s="7">
        <f t="shared" si="0"/>
        <v>0</v>
      </c>
      <c r="AA8" s="7">
        <f t="shared" si="0"/>
        <v>0</v>
      </c>
      <c r="AB8" s="7">
        <f t="shared" ref="AB8" si="1">AB9+AB23+AB27</f>
        <v>0</v>
      </c>
      <c r="AC8" s="31"/>
    </row>
    <row r="9" spans="1:29" ht="31.5" x14ac:dyDescent="0.25">
      <c r="A9" s="90" t="s">
        <v>91</v>
      </c>
      <c r="B9" s="91" t="s">
        <v>92</v>
      </c>
      <c r="C9" s="7"/>
      <c r="D9" s="7"/>
      <c r="E9" s="7"/>
      <c r="F9" s="7">
        <f>SUM(F10:F20)</f>
        <v>886</v>
      </c>
      <c r="G9" s="7">
        <f t="shared" ref="G9:AB9" si="2">SUM(G10:G20)</f>
        <v>44</v>
      </c>
      <c r="H9" s="7">
        <f t="shared" si="2"/>
        <v>40</v>
      </c>
      <c r="I9" s="7">
        <f t="shared" si="2"/>
        <v>834</v>
      </c>
      <c r="J9" s="7">
        <f t="shared" si="2"/>
        <v>0</v>
      </c>
      <c r="K9" s="7">
        <f t="shared" si="2"/>
        <v>566</v>
      </c>
      <c r="L9" s="7">
        <f t="shared" si="2"/>
        <v>268</v>
      </c>
      <c r="M9" s="7">
        <f t="shared" si="2"/>
        <v>0</v>
      </c>
      <c r="N9" s="7">
        <f t="shared" si="2"/>
        <v>0</v>
      </c>
      <c r="O9" s="7">
        <f t="shared" si="2"/>
        <v>4</v>
      </c>
      <c r="P9" s="7">
        <f t="shared" si="2"/>
        <v>4</v>
      </c>
      <c r="Q9" s="7">
        <f t="shared" si="2"/>
        <v>332</v>
      </c>
      <c r="R9" s="7">
        <f t="shared" si="2"/>
        <v>18</v>
      </c>
      <c r="S9" s="7">
        <f t="shared" si="2"/>
        <v>502</v>
      </c>
      <c r="T9" s="7">
        <f t="shared" si="2"/>
        <v>26</v>
      </c>
      <c r="U9" s="7">
        <f t="shared" si="2"/>
        <v>0</v>
      </c>
      <c r="V9" s="7">
        <f t="shared" si="2"/>
        <v>0</v>
      </c>
      <c r="W9" s="7">
        <f t="shared" si="2"/>
        <v>0</v>
      </c>
      <c r="X9" s="7">
        <f t="shared" si="2"/>
        <v>0</v>
      </c>
      <c r="Y9" s="7">
        <f t="shared" si="2"/>
        <v>0</v>
      </c>
      <c r="Z9" s="7">
        <f t="shared" si="2"/>
        <v>0</v>
      </c>
      <c r="AA9" s="7">
        <f t="shared" si="2"/>
        <v>0</v>
      </c>
      <c r="AB9" s="7">
        <f t="shared" si="2"/>
        <v>0</v>
      </c>
    </row>
    <row r="10" spans="1:29" ht="16.5" thickBot="1" x14ac:dyDescent="0.3">
      <c r="A10" s="92" t="s">
        <v>49</v>
      </c>
      <c r="B10" s="93" t="s">
        <v>23</v>
      </c>
      <c r="C10" s="10"/>
      <c r="D10" s="10"/>
      <c r="E10" s="10">
        <v>2</v>
      </c>
      <c r="F10" s="33">
        <f>G10+I10+O10+P10</f>
        <v>96</v>
      </c>
      <c r="G10" s="28">
        <v>8</v>
      </c>
      <c r="H10" s="28">
        <v>4</v>
      </c>
      <c r="I10" s="34">
        <v>80</v>
      </c>
      <c r="J10" s="34">
        <v>0</v>
      </c>
      <c r="K10" s="8">
        <f>I10-L10</f>
        <v>60</v>
      </c>
      <c r="L10" s="12">
        <v>20</v>
      </c>
      <c r="M10" s="9"/>
      <c r="N10" s="8"/>
      <c r="O10" s="8">
        <v>4</v>
      </c>
      <c r="P10" s="8">
        <v>4</v>
      </c>
      <c r="Q10" s="34">
        <v>34</v>
      </c>
      <c r="R10" s="10">
        <v>2</v>
      </c>
      <c r="S10" s="34">
        <v>46</v>
      </c>
      <c r="T10" s="10">
        <v>6</v>
      </c>
      <c r="U10" s="38"/>
      <c r="V10" s="8"/>
      <c r="W10" s="38"/>
      <c r="X10" s="8"/>
      <c r="Y10" s="38"/>
      <c r="Z10" s="8"/>
      <c r="AA10" s="38"/>
      <c r="AB10" s="8"/>
      <c r="AC10">
        <f>SUM(O10:AB10)</f>
        <v>96</v>
      </c>
    </row>
    <row r="11" spans="1:29" ht="16.5" thickBot="1" x14ac:dyDescent="0.3">
      <c r="A11" s="92" t="s">
        <v>54</v>
      </c>
      <c r="B11" s="93" t="s">
        <v>24</v>
      </c>
      <c r="C11" s="10"/>
      <c r="D11" s="10">
        <v>2</v>
      </c>
      <c r="E11" s="10"/>
      <c r="F11" s="33">
        <f t="shared" ref="F11:F27" si="3">G11+I11+O11+P11</f>
        <v>121</v>
      </c>
      <c r="G11" s="28">
        <v>4</v>
      </c>
      <c r="H11" s="28">
        <v>4</v>
      </c>
      <c r="I11" s="34">
        <v>117</v>
      </c>
      <c r="J11" s="34">
        <v>0</v>
      </c>
      <c r="K11" s="8">
        <f t="shared" ref="K11:K20" si="4">I11-L11</f>
        <v>117</v>
      </c>
      <c r="L11" s="12">
        <v>0</v>
      </c>
      <c r="M11" s="11"/>
      <c r="N11" s="10"/>
      <c r="O11" s="10"/>
      <c r="P11" s="10"/>
      <c r="Q11" s="34">
        <v>48</v>
      </c>
      <c r="R11" s="10">
        <v>2</v>
      </c>
      <c r="S11" s="34">
        <v>69</v>
      </c>
      <c r="T11" s="10">
        <v>2</v>
      </c>
      <c r="U11" s="35"/>
      <c r="V11" s="10"/>
      <c r="W11" s="39"/>
      <c r="X11" s="10"/>
      <c r="Y11" s="41"/>
      <c r="Z11" s="10"/>
      <c r="AA11" s="41"/>
      <c r="AB11" s="10"/>
    </row>
    <row r="12" spans="1:29" ht="16.5" thickBot="1" x14ac:dyDescent="0.3">
      <c r="A12" s="92" t="s">
        <v>58</v>
      </c>
      <c r="B12" s="94" t="s">
        <v>25</v>
      </c>
      <c r="C12" s="10"/>
      <c r="D12" s="10">
        <v>2</v>
      </c>
      <c r="E12" s="10"/>
      <c r="F12" s="33">
        <f t="shared" si="3"/>
        <v>121</v>
      </c>
      <c r="G12" s="28">
        <v>4</v>
      </c>
      <c r="H12" s="28">
        <v>4</v>
      </c>
      <c r="I12" s="34">
        <v>117</v>
      </c>
      <c r="J12" s="34">
        <v>0</v>
      </c>
      <c r="K12" s="8">
        <f t="shared" si="4"/>
        <v>0</v>
      </c>
      <c r="L12" s="12">
        <v>117</v>
      </c>
      <c r="M12" s="11"/>
      <c r="N12" s="10"/>
      <c r="O12" s="10"/>
      <c r="P12" s="10"/>
      <c r="Q12" s="34">
        <v>48</v>
      </c>
      <c r="R12" s="10">
        <v>2</v>
      </c>
      <c r="S12" s="34">
        <v>69</v>
      </c>
      <c r="T12" s="10">
        <v>2</v>
      </c>
      <c r="U12" s="35"/>
      <c r="V12" s="10"/>
      <c r="W12" s="39"/>
      <c r="X12" s="10"/>
      <c r="Y12" s="41"/>
      <c r="Z12" s="10"/>
      <c r="AA12" s="41"/>
      <c r="AB12" s="10"/>
    </row>
    <row r="13" spans="1:29" ht="16.5" thickBot="1" x14ac:dyDescent="0.3">
      <c r="A13" s="92" t="s">
        <v>93</v>
      </c>
      <c r="B13" s="95" t="s">
        <v>28</v>
      </c>
      <c r="C13" s="10"/>
      <c r="D13" s="10">
        <v>2</v>
      </c>
      <c r="E13" s="10"/>
      <c r="F13" s="33">
        <f t="shared" si="3"/>
        <v>90</v>
      </c>
      <c r="G13" s="28">
        <v>4</v>
      </c>
      <c r="H13" s="28">
        <v>4</v>
      </c>
      <c r="I13" s="34">
        <v>86</v>
      </c>
      <c r="J13" s="34">
        <v>0</v>
      </c>
      <c r="K13" s="8">
        <f t="shared" si="4"/>
        <v>75</v>
      </c>
      <c r="L13" s="12">
        <v>11</v>
      </c>
      <c r="M13" s="12"/>
      <c r="N13" s="10"/>
      <c r="O13" s="10"/>
      <c r="P13" s="10"/>
      <c r="Q13" s="34">
        <v>34</v>
      </c>
      <c r="R13" s="10">
        <v>2</v>
      </c>
      <c r="S13" s="34">
        <v>52</v>
      </c>
      <c r="T13" s="10">
        <v>2</v>
      </c>
      <c r="U13" s="36"/>
      <c r="V13" s="10"/>
      <c r="W13" s="40"/>
      <c r="X13" s="10"/>
      <c r="Y13" s="41"/>
      <c r="Z13" s="10"/>
      <c r="AA13" s="41"/>
      <c r="AB13" s="10"/>
    </row>
    <row r="14" spans="1:29" ht="16.5" thickBot="1" x14ac:dyDescent="0.3">
      <c r="A14" s="92" t="s">
        <v>94</v>
      </c>
      <c r="B14" s="94" t="s">
        <v>33</v>
      </c>
      <c r="C14" s="10"/>
      <c r="D14" s="10">
        <v>2</v>
      </c>
      <c r="E14" s="10"/>
      <c r="F14" s="33">
        <f t="shared" si="3"/>
        <v>46</v>
      </c>
      <c r="G14" s="28">
        <v>4</v>
      </c>
      <c r="H14" s="28">
        <v>4</v>
      </c>
      <c r="I14" s="34">
        <v>42</v>
      </c>
      <c r="J14" s="34">
        <v>0</v>
      </c>
      <c r="K14" s="8">
        <f t="shared" si="4"/>
        <v>37</v>
      </c>
      <c r="L14" s="12">
        <v>5</v>
      </c>
      <c r="M14" s="12"/>
      <c r="N14" s="10"/>
      <c r="O14" s="10"/>
      <c r="P14" s="10"/>
      <c r="Q14" s="34"/>
      <c r="R14" s="10"/>
      <c r="S14" s="34">
        <v>42</v>
      </c>
      <c r="T14" s="10">
        <v>4</v>
      </c>
      <c r="U14" s="36"/>
      <c r="V14" s="10"/>
      <c r="W14" s="40"/>
      <c r="X14" s="10"/>
      <c r="Y14" s="41"/>
      <c r="Z14" s="10"/>
      <c r="AA14" s="41"/>
      <c r="AB14" s="10"/>
    </row>
    <row r="15" spans="1:29" ht="16.5" thickBot="1" x14ac:dyDescent="0.3">
      <c r="A15" s="92" t="s">
        <v>95</v>
      </c>
      <c r="B15" s="94" t="s">
        <v>34</v>
      </c>
      <c r="C15" s="10"/>
      <c r="D15" s="10">
        <v>1</v>
      </c>
      <c r="E15" s="10"/>
      <c r="F15" s="33">
        <f t="shared" si="3"/>
        <v>44</v>
      </c>
      <c r="G15" s="28">
        <v>4</v>
      </c>
      <c r="H15" s="28">
        <v>4</v>
      </c>
      <c r="I15" s="34">
        <v>40</v>
      </c>
      <c r="J15" s="34">
        <v>0</v>
      </c>
      <c r="K15" s="8">
        <f t="shared" si="4"/>
        <v>33</v>
      </c>
      <c r="L15" s="12">
        <v>7</v>
      </c>
      <c r="M15" s="12"/>
      <c r="N15" s="10"/>
      <c r="O15" s="10"/>
      <c r="P15" s="10"/>
      <c r="Q15" s="34" t="s">
        <v>60</v>
      </c>
      <c r="R15" s="10" t="s">
        <v>60</v>
      </c>
      <c r="S15" s="34">
        <v>40</v>
      </c>
      <c r="T15" s="10">
        <v>4</v>
      </c>
      <c r="U15" s="36"/>
      <c r="V15" s="10"/>
      <c r="W15" s="40"/>
      <c r="X15" s="10"/>
      <c r="Y15" s="41"/>
      <c r="Z15" s="10"/>
      <c r="AA15" s="41"/>
      <c r="AB15" s="10"/>
    </row>
    <row r="16" spans="1:29" ht="18" customHeight="1" thickBot="1" x14ac:dyDescent="0.3">
      <c r="A16" s="92" t="s">
        <v>96</v>
      </c>
      <c r="B16" s="94" t="s">
        <v>27</v>
      </c>
      <c r="C16" s="10"/>
      <c r="D16" s="10">
        <v>2</v>
      </c>
      <c r="E16" s="10"/>
      <c r="F16" s="33">
        <f t="shared" si="3"/>
        <v>102</v>
      </c>
      <c r="G16" s="28">
        <v>4</v>
      </c>
      <c r="H16" s="28">
        <v>4</v>
      </c>
      <c r="I16" s="34">
        <v>98</v>
      </c>
      <c r="J16" s="34">
        <v>0</v>
      </c>
      <c r="K16" s="8">
        <f t="shared" si="4"/>
        <v>89</v>
      </c>
      <c r="L16" s="12">
        <v>9</v>
      </c>
      <c r="M16" s="12"/>
      <c r="N16" s="10"/>
      <c r="O16" s="10"/>
      <c r="P16" s="10"/>
      <c r="Q16" s="34">
        <v>34</v>
      </c>
      <c r="R16" s="10">
        <v>2</v>
      </c>
      <c r="S16" s="34">
        <v>64</v>
      </c>
      <c r="T16" s="10">
        <v>2</v>
      </c>
      <c r="U16" s="36"/>
      <c r="V16" s="10"/>
      <c r="W16" s="40"/>
      <c r="X16" s="10"/>
      <c r="Y16" s="41"/>
      <c r="Z16" s="10"/>
      <c r="AA16" s="41"/>
      <c r="AB16" s="10"/>
    </row>
    <row r="17" spans="1:29" ht="15.75" customHeight="1" thickBot="1" x14ac:dyDescent="0.3">
      <c r="A17" s="92" t="s">
        <v>97</v>
      </c>
      <c r="B17" s="93" t="s">
        <v>66</v>
      </c>
      <c r="C17" s="10"/>
      <c r="D17" s="10">
        <v>2</v>
      </c>
      <c r="E17" s="10"/>
      <c r="F17" s="33">
        <f t="shared" si="3"/>
        <v>82</v>
      </c>
      <c r="G17" s="28">
        <v>4</v>
      </c>
      <c r="H17" s="28">
        <v>4</v>
      </c>
      <c r="I17" s="34">
        <v>78</v>
      </c>
      <c r="J17" s="34">
        <v>0</v>
      </c>
      <c r="K17" s="8">
        <f t="shared" si="4"/>
        <v>66</v>
      </c>
      <c r="L17" s="12">
        <v>12</v>
      </c>
      <c r="M17" s="12"/>
      <c r="N17" s="10"/>
      <c r="O17" s="10"/>
      <c r="P17" s="10"/>
      <c r="Q17" s="34">
        <v>34</v>
      </c>
      <c r="R17" s="10">
        <v>2</v>
      </c>
      <c r="S17" s="34">
        <v>44</v>
      </c>
      <c r="T17" s="10">
        <v>2</v>
      </c>
      <c r="U17" s="36"/>
      <c r="V17" s="10"/>
      <c r="W17" s="40"/>
      <c r="X17" s="10"/>
      <c r="Y17" s="41"/>
      <c r="Z17" s="10"/>
      <c r="AA17" s="41"/>
      <c r="AB17" s="10"/>
    </row>
    <row r="18" spans="1:29" ht="16.5" thickBot="1" x14ac:dyDescent="0.3">
      <c r="A18" s="92" t="s">
        <v>98</v>
      </c>
      <c r="B18" s="94" t="s">
        <v>29</v>
      </c>
      <c r="C18" s="10"/>
      <c r="D18" s="10">
        <v>1</v>
      </c>
      <c r="E18" s="10"/>
      <c r="F18" s="33">
        <f t="shared" si="3"/>
        <v>44</v>
      </c>
      <c r="G18" s="28">
        <v>4</v>
      </c>
      <c r="H18" s="28">
        <v>4</v>
      </c>
      <c r="I18" s="34">
        <v>40</v>
      </c>
      <c r="J18" s="34">
        <v>0</v>
      </c>
      <c r="K18" s="8">
        <f t="shared" si="4"/>
        <v>30</v>
      </c>
      <c r="L18" s="12">
        <v>10</v>
      </c>
      <c r="M18" s="12"/>
      <c r="N18" s="10"/>
      <c r="O18" s="10"/>
      <c r="P18" s="10"/>
      <c r="Q18" s="34">
        <v>40</v>
      </c>
      <c r="R18" s="10">
        <v>4</v>
      </c>
      <c r="S18" s="34">
        <v>0</v>
      </c>
      <c r="T18" s="10">
        <v>0</v>
      </c>
      <c r="U18" s="36"/>
      <c r="V18" s="10"/>
      <c r="W18" s="40"/>
      <c r="X18" s="10"/>
      <c r="Y18" s="41"/>
      <c r="Z18" s="10"/>
      <c r="AA18" s="41"/>
      <c r="AB18" s="10"/>
    </row>
    <row r="19" spans="1:29" ht="16.5" thickBot="1" x14ac:dyDescent="0.3">
      <c r="A19" s="92" t="s">
        <v>99</v>
      </c>
      <c r="B19" s="93" t="s">
        <v>67</v>
      </c>
      <c r="C19" s="10"/>
      <c r="D19" s="10">
        <v>2</v>
      </c>
      <c r="E19" s="10"/>
      <c r="F19" s="33">
        <f t="shared" si="3"/>
        <v>80</v>
      </c>
      <c r="G19" s="28">
        <v>0</v>
      </c>
      <c r="H19" s="28">
        <v>0</v>
      </c>
      <c r="I19" s="34">
        <v>80</v>
      </c>
      <c r="J19" s="34">
        <v>0</v>
      </c>
      <c r="K19" s="8">
        <f t="shared" si="4"/>
        <v>6</v>
      </c>
      <c r="L19" s="12">
        <v>74</v>
      </c>
      <c r="M19" s="12"/>
      <c r="N19" s="10"/>
      <c r="O19" s="10"/>
      <c r="P19" s="10"/>
      <c r="Q19" s="34">
        <v>34</v>
      </c>
      <c r="R19" s="10">
        <v>0</v>
      </c>
      <c r="S19" s="34">
        <v>46</v>
      </c>
      <c r="T19" s="10">
        <v>0</v>
      </c>
      <c r="U19" s="36"/>
      <c r="V19" s="10"/>
      <c r="W19" s="40"/>
      <c r="X19" s="10"/>
      <c r="Y19" s="41"/>
      <c r="Z19" s="10"/>
      <c r="AA19" s="41"/>
      <c r="AB19" s="10"/>
    </row>
    <row r="20" spans="1:29" ht="32.25" thickBot="1" x14ac:dyDescent="0.3">
      <c r="A20" s="92" t="s">
        <v>100</v>
      </c>
      <c r="B20" s="94" t="s">
        <v>135</v>
      </c>
      <c r="C20" s="10"/>
      <c r="D20" s="10">
        <v>2</v>
      </c>
      <c r="E20" s="10"/>
      <c r="F20" s="33">
        <f t="shared" si="3"/>
        <v>60</v>
      </c>
      <c r="G20" s="28">
        <v>4</v>
      </c>
      <c r="H20" s="28">
        <v>4</v>
      </c>
      <c r="I20" s="34">
        <v>56</v>
      </c>
      <c r="J20" s="34">
        <v>0</v>
      </c>
      <c r="K20" s="8">
        <f t="shared" si="4"/>
        <v>53</v>
      </c>
      <c r="L20" s="12">
        <v>3</v>
      </c>
      <c r="M20" s="12"/>
      <c r="N20" s="10"/>
      <c r="O20" s="10"/>
      <c r="P20" s="10"/>
      <c r="Q20" s="34">
        <v>26</v>
      </c>
      <c r="R20" s="10">
        <v>2</v>
      </c>
      <c r="S20" s="34">
        <v>30</v>
      </c>
      <c r="T20" s="10">
        <v>2</v>
      </c>
      <c r="U20" s="36"/>
      <c r="V20" s="10"/>
      <c r="W20" s="40"/>
      <c r="X20" s="10"/>
      <c r="Y20" s="41"/>
      <c r="Z20" s="10"/>
      <c r="AA20" s="41"/>
      <c r="AB20" s="10"/>
    </row>
    <row r="21" spans="1:29" ht="32.25" thickBot="1" x14ac:dyDescent="0.3">
      <c r="A21" s="98"/>
      <c r="B21" s="99" t="s">
        <v>101</v>
      </c>
      <c r="C21" s="53"/>
      <c r="D21" s="53"/>
      <c r="E21" s="53"/>
      <c r="F21" s="104">
        <f>F22+F23</f>
        <v>516</v>
      </c>
      <c r="G21" s="104">
        <f t="shared" ref="G21:T21" si="5">G22+G23</f>
        <v>20</v>
      </c>
      <c r="H21" s="104">
        <f t="shared" si="5"/>
        <v>8</v>
      </c>
      <c r="I21" s="104">
        <f t="shared" si="5"/>
        <v>480</v>
      </c>
      <c r="J21" s="104">
        <f t="shared" si="5"/>
        <v>0</v>
      </c>
      <c r="K21" s="104">
        <f t="shared" si="5"/>
        <v>384</v>
      </c>
      <c r="L21" s="104">
        <f t="shared" si="5"/>
        <v>96</v>
      </c>
      <c r="M21" s="104">
        <f t="shared" si="5"/>
        <v>0</v>
      </c>
      <c r="N21" s="104">
        <f t="shared" si="5"/>
        <v>0</v>
      </c>
      <c r="O21" s="104">
        <f t="shared" si="5"/>
        <v>8</v>
      </c>
      <c r="P21" s="104">
        <f t="shared" si="5"/>
        <v>8</v>
      </c>
      <c r="Q21" s="104">
        <f t="shared" si="5"/>
        <v>202</v>
      </c>
      <c r="R21" s="104">
        <f t="shared" si="5"/>
        <v>4</v>
      </c>
      <c r="S21" s="104">
        <f t="shared" si="5"/>
        <v>278</v>
      </c>
      <c r="T21" s="104">
        <f t="shared" si="5"/>
        <v>16</v>
      </c>
      <c r="U21" s="105"/>
      <c r="V21" s="61"/>
      <c r="W21" s="100"/>
      <c r="X21" s="61"/>
      <c r="Y21" s="61"/>
      <c r="Z21" s="61"/>
      <c r="AA21" s="61"/>
      <c r="AB21" s="61"/>
    </row>
    <row r="22" spans="1:29" ht="16.5" thickBot="1" x14ac:dyDescent="0.3">
      <c r="A22" s="92" t="s">
        <v>102</v>
      </c>
      <c r="B22" s="94" t="s">
        <v>26</v>
      </c>
      <c r="C22" s="10"/>
      <c r="D22" s="10"/>
      <c r="E22" s="10">
        <v>2</v>
      </c>
      <c r="F22" s="33">
        <f t="shared" si="3"/>
        <v>332</v>
      </c>
      <c r="G22" s="28">
        <v>10</v>
      </c>
      <c r="H22" s="28">
        <v>4</v>
      </c>
      <c r="I22" s="34">
        <v>314</v>
      </c>
      <c r="J22" s="34">
        <v>0</v>
      </c>
      <c r="K22" s="8">
        <f>I22-L22</f>
        <v>278</v>
      </c>
      <c r="L22" s="12">
        <v>36</v>
      </c>
      <c r="M22" s="12"/>
      <c r="N22" s="10"/>
      <c r="O22" s="10">
        <v>4</v>
      </c>
      <c r="P22" s="10">
        <v>4</v>
      </c>
      <c r="Q22" s="34">
        <v>134</v>
      </c>
      <c r="R22" s="10">
        <v>2</v>
      </c>
      <c r="S22" s="34">
        <v>180</v>
      </c>
      <c r="T22" s="10">
        <v>8</v>
      </c>
      <c r="U22" s="36"/>
      <c r="V22" s="10"/>
      <c r="W22" s="40"/>
      <c r="X22" s="10"/>
      <c r="Y22" s="41"/>
      <c r="Z22" s="10"/>
      <c r="AA22" s="41"/>
      <c r="AB22" s="10"/>
    </row>
    <row r="23" spans="1:29" ht="16.5" thickBot="1" x14ac:dyDescent="0.3">
      <c r="A23" s="92" t="s">
        <v>103</v>
      </c>
      <c r="B23" s="94" t="s">
        <v>32</v>
      </c>
      <c r="C23" s="16"/>
      <c r="D23" s="16"/>
      <c r="E23" s="16">
        <v>2</v>
      </c>
      <c r="F23" s="33">
        <f t="shared" si="3"/>
        <v>184</v>
      </c>
      <c r="G23" s="28">
        <v>10</v>
      </c>
      <c r="H23" s="28">
        <v>4</v>
      </c>
      <c r="I23" s="34">
        <v>166</v>
      </c>
      <c r="J23" s="34">
        <v>0</v>
      </c>
      <c r="K23" s="8">
        <f>I23-L23</f>
        <v>106</v>
      </c>
      <c r="L23" s="12">
        <v>60</v>
      </c>
      <c r="M23" s="16"/>
      <c r="N23" s="16"/>
      <c r="O23" s="16">
        <v>4</v>
      </c>
      <c r="P23" s="16">
        <v>4</v>
      </c>
      <c r="Q23" s="34">
        <v>68</v>
      </c>
      <c r="R23" s="10">
        <v>2</v>
      </c>
      <c r="S23" s="34">
        <v>98</v>
      </c>
      <c r="T23" s="10">
        <v>8</v>
      </c>
      <c r="U23" s="36"/>
      <c r="V23" s="16"/>
      <c r="W23" s="40"/>
      <c r="X23" s="16"/>
      <c r="Y23" s="41"/>
      <c r="Z23" s="16"/>
      <c r="AA23" s="41"/>
      <c r="AB23" s="16"/>
      <c r="AC23">
        <f>SUM(O23:AB23)</f>
        <v>184</v>
      </c>
    </row>
    <row r="24" spans="1:29" ht="32.25" thickBot="1" x14ac:dyDescent="0.3">
      <c r="A24" s="106"/>
      <c r="B24" s="99" t="s">
        <v>104</v>
      </c>
      <c r="C24" s="53"/>
      <c r="D24" s="53"/>
      <c r="E24" s="53"/>
      <c r="F24" s="104">
        <f>F25</f>
        <v>38</v>
      </c>
      <c r="G24" s="104">
        <f t="shared" ref="G24:T24" si="6">G25</f>
        <v>6</v>
      </c>
      <c r="H24" s="104">
        <f t="shared" si="6"/>
        <v>6</v>
      </c>
      <c r="I24" s="104">
        <f t="shared" si="6"/>
        <v>32</v>
      </c>
      <c r="J24" s="104">
        <f t="shared" si="6"/>
        <v>0</v>
      </c>
      <c r="K24" s="104">
        <f t="shared" si="6"/>
        <v>20</v>
      </c>
      <c r="L24" s="104">
        <f t="shared" si="6"/>
        <v>12</v>
      </c>
      <c r="M24" s="104">
        <f t="shared" si="6"/>
        <v>0</v>
      </c>
      <c r="N24" s="104">
        <f t="shared" si="6"/>
        <v>0</v>
      </c>
      <c r="O24" s="104">
        <f t="shared" si="6"/>
        <v>0</v>
      </c>
      <c r="P24" s="104">
        <f t="shared" si="6"/>
        <v>0</v>
      </c>
      <c r="Q24" s="104">
        <f t="shared" si="6"/>
        <v>16</v>
      </c>
      <c r="R24" s="104">
        <f t="shared" si="6"/>
        <v>4</v>
      </c>
      <c r="S24" s="104">
        <f t="shared" si="6"/>
        <v>16</v>
      </c>
      <c r="T24" s="104">
        <f t="shared" si="6"/>
        <v>2</v>
      </c>
      <c r="U24" s="105"/>
      <c r="V24" s="53"/>
      <c r="W24" s="107"/>
      <c r="X24" s="53"/>
      <c r="Y24" s="53"/>
      <c r="Z24" s="53"/>
      <c r="AA24" s="53"/>
      <c r="AB24" s="53"/>
    </row>
    <row r="25" spans="1:29" ht="32.25" thickBot="1" x14ac:dyDescent="0.3">
      <c r="A25" s="92" t="s">
        <v>105</v>
      </c>
      <c r="B25" s="96" t="s">
        <v>106</v>
      </c>
      <c r="C25" s="10"/>
      <c r="D25" s="10">
        <v>2</v>
      </c>
      <c r="E25" s="10"/>
      <c r="F25" s="33">
        <f t="shared" si="3"/>
        <v>38</v>
      </c>
      <c r="G25" s="103">
        <v>6</v>
      </c>
      <c r="H25" s="10">
        <v>6</v>
      </c>
      <c r="I25" s="34">
        <v>32</v>
      </c>
      <c r="J25" s="34">
        <v>0</v>
      </c>
      <c r="K25" s="10">
        <f>I25-L25</f>
        <v>20</v>
      </c>
      <c r="L25" s="20">
        <v>12</v>
      </c>
      <c r="M25" s="5"/>
      <c r="N25" s="10"/>
      <c r="O25" s="10"/>
      <c r="P25" s="10"/>
      <c r="Q25" s="36">
        <v>16</v>
      </c>
      <c r="R25" s="10">
        <v>4</v>
      </c>
      <c r="S25" s="37">
        <v>16</v>
      </c>
      <c r="T25" s="10">
        <v>2</v>
      </c>
      <c r="U25" s="36"/>
      <c r="V25" s="10"/>
      <c r="W25" s="40"/>
      <c r="X25" s="10"/>
      <c r="Y25" s="41"/>
      <c r="Z25" s="10"/>
      <c r="AA25" s="41"/>
      <c r="AB25" s="10"/>
    </row>
    <row r="26" spans="1:29" ht="16.5" thickBot="1" x14ac:dyDescent="0.3">
      <c r="A26" s="98"/>
      <c r="B26" s="99" t="s">
        <v>107</v>
      </c>
      <c r="C26" s="53"/>
      <c r="D26" s="53"/>
      <c r="E26" s="53"/>
      <c r="F26" s="104">
        <f>F27</f>
        <v>36</v>
      </c>
      <c r="G26" s="104">
        <f t="shared" ref="G26:T26" si="7">G27</f>
        <v>4</v>
      </c>
      <c r="H26" s="104">
        <f t="shared" si="7"/>
        <v>4</v>
      </c>
      <c r="I26" s="104">
        <f t="shared" si="7"/>
        <v>32</v>
      </c>
      <c r="J26" s="104">
        <f t="shared" si="7"/>
        <v>0</v>
      </c>
      <c r="K26" s="104">
        <f t="shared" si="7"/>
        <v>24</v>
      </c>
      <c r="L26" s="104">
        <f t="shared" si="7"/>
        <v>8</v>
      </c>
      <c r="M26" s="104">
        <f t="shared" si="7"/>
        <v>0</v>
      </c>
      <c r="N26" s="104">
        <f t="shared" si="7"/>
        <v>0</v>
      </c>
      <c r="O26" s="104">
        <f t="shared" si="7"/>
        <v>0</v>
      </c>
      <c r="P26" s="104">
        <f t="shared" si="7"/>
        <v>0</v>
      </c>
      <c r="Q26" s="104">
        <f t="shared" si="7"/>
        <v>32</v>
      </c>
      <c r="R26" s="104">
        <f t="shared" si="7"/>
        <v>4</v>
      </c>
      <c r="S26" s="104">
        <f t="shared" si="7"/>
        <v>0</v>
      </c>
      <c r="T26" s="104">
        <f t="shared" si="7"/>
        <v>0</v>
      </c>
      <c r="U26" s="105"/>
      <c r="V26" s="53"/>
      <c r="W26" s="107"/>
      <c r="X26" s="53"/>
      <c r="Y26" s="53"/>
      <c r="Z26" s="53"/>
      <c r="AA26" s="53"/>
      <c r="AB26" s="53"/>
    </row>
    <row r="27" spans="1:29" ht="32.25" thickBot="1" x14ac:dyDescent="0.3">
      <c r="A27" s="97" t="s">
        <v>108</v>
      </c>
      <c r="B27" s="101" t="s">
        <v>109</v>
      </c>
      <c r="C27" s="16" t="s">
        <v>110</v>
      </c>
      <c r="D27" s="16"/>
      <c r="E27" s="16"/>
      <c r="F27" s="33">
        <f t="shared" si="3"/>
        <v>36</v>
      </c>
      <c r="G27" s="102">
        <v>4</v>
      </c>
      <c r="H27" s="16">
        <v>4</v>
      </c>
      <c r="I27" s="34">
        <v>32</v>
      </c>
      <c r="J27" s="34">
        <v>0</v>
      </c>
      <c r="K27" s="16">
        <f>I27-L27</f>
        <v>24</v>
      </c>
      <c r="L27" s="16">
        <v>8</v>
      </c>
      <c r="M27" s="16"/>
      <c r="N27" s="16"/>
      <c r="O27" s="16"/>
      <c r="P27" s="16"/>
      <c r="Q27" s="36">
        <v>32</v>
      </c>
      <c r="R27" s="16">
        <v>4</v>
      </c>
      <c r="S27" s="37"/>
      <c r="T27" s="16"/>
      <c r="U27" s="36"/>
      <c r="V27" s="16"/>
      <c r="W27" s="40"/>
      <c r="X27" s="16"/>
      <c r="Y27" s="41"/>
      <c r="Z27" s="16"/>
      <c r="AA27" s="41"/>
      <c r="AB27" s="16"/>
    </row>
    <row r="28" spans="1:29" ht="31.5" x14ac:dyDescent="0.25">
      <c r="A28" s="67" t="s">
        <v>114</v>
      </c>
      <c r="B28" s="32" t="s">
        <v>115</v>
      </c>
      <c r="C28" s="23">
        <v>0</v>
      </c>
      <c r="D28" s="23"/>
      <c r="E28" s="23"/>
      <c r="F28" s="23">
        <f>SUM(F29:F34)</f>
        <v>424</v>
      </c>
      <c r="G28" s="23">
        <f t="shared" ref="G28:AB28" si="8">SUM(G29:G34)</f>
        <v>18</v>
      </c>
      <c r="H28" s="23">
        <f t="shared" si="8"/>
        <v>0</v>
      </c>
      <c r="I28" s="23">
        <f t="shared" si="8"/>
        <v>406</v>
      </c>
      <c r="J28" s="23">
        <f t="shared" si="8"/>
        <v>52</v>
      </c>
      <c r="K28" s="23">
        <f t="shared" si="8"/>
        <v>114</v>
      </c>
      <c r="L28" s="23">
        <f t="shared" si="8"/>
        <v>292</v>
      </c>
      <c r="M28" s="23">
        <f t="shared" si="8"/>
        <v>0</v>
      </c>
      <c r="N28" s="23">
        <f t="shared" si="8"/>
        <v>0</v>
      </c>
      <c r="O28" s="23">
        <f t="shared" si="8"/>
        <v>0</v>
      </c>
      <c r="P28" s="23">
        <f t="shared" si="8"/>
        <v>0</v>
      </c>
      <c r="Q28" s="23">
        <f t="shared" si="8"/>
        <v>0</v>
      </c>
      <c r="R28" s="23">
        <f t="shared" si="8"/>
        <v>0</v>
      </c>
      <c r="S28" s="23">
        <f t="shared" si="8"/>
        <v>0</v>
      </c>
      <c r="T28" s="23">
        <f t="shared" si="8"/>
        <v>0</v>
      </c>
      <c r="U28" s="23">
        <f t="shared" si="8"/>
        <v>176</v>
      </c>
      <c r="V28" s="23">
        <f t="shared" si="8"/>
        <v>6</v>
      </c>
      <c r="W28" s="23">
        <f t="shared" si="8"/>
        <v>150</v>
      </c>
      <c r="X28" s="23">
        <f t="shared" si="8"/>
        <v>10</v>
      </c>
      <c r="Y28" s="23">
        <f t="shared" si="8"/>
        <v>66</v>
      </c>
      <c r="Z28" s="23">
        <f t="shared" si="8"/>
        <v>2</v>
      </c>
      <c r="AA28" s="23">
        <f t="shared" si="8"/>
        <v>14</v>
      </c>
      <c r="AB28" s="23">
        <f t="shared" si="8"/>
        <v>0</v>
      </c>
    </row>
    <row r="29" spans="1:29" ht="15.75" x14ac:dyDescent="0.25">
      <c r="A29" s="54" t="s">
        <v>116</v>
      </c>
      <c r="B29" s="14" t="s">
        <v>121</v>
      </c>
      <c r="C29" s="16"/>
      <c r="D29" s="16">
        <v>3</v>
      </c>
      <c r="E29" s="16"/>
      <c r="F29" s="42">
        <f>G29+I29</f>
        <v>52</v>
      </c>
      <c r="G29" s="16">
        <v>4</v>
      </c>
      <c r="H29" s="16">
        <v>0</v>
      </c>
      <c r="I29" s="42">
        <v>48</v>
      </c>
      <c r="J29" s="42">
        <v>0</v>
      </c>
      <c r="K29" s="16">
        <f>I29-L29</f>
        <v>42</v>
      </c>
      <c r="L29" s="16">
        <v>6</v>
      </c>
      <c r="M29" s="16"/>
      <c r="N29" s="16"/>
      <c r="O29" s="16"/>
      <c r="P29" s="16"/>
      <c r="Q29" s="42"/>
      <c r="R29" s="16"/>
      <c r="S29" s="42"/>
      <c r="T29" s="16"/>
      <c r="U29" s="42">
        <v>48</v>
      </c>
      <c r="V29" s="16">
        <v>4</v>
      </c>
      <c r="W29" s="42"/>
      <c r="X29" s="16"/>
      <c r="Y29" s="42"/>
      <c r="Z29" s="16"/>
      <c r="AA29" s="42"/>
      <c r="AB29" s="16"/>
      <c r="AC29">
        <f t="shared" ref="AC29:AC34" si="9">SUM(O29:AB29)</f>
        <v>52</v>
      </c>
    </row>
    <row r="30" spans="1:29" ht="47.25" x14ac:dyDescent="0.25">
      <c r="A30" s="54" t="s">
        <v>117</v>
      </c>
      <c r="B30" s="14" t="s">
        <v>70</v>
      </c>
      <c r="C30" s="16"/>
      <c r="D30" s="16">
        <v>6</v>
      </c>
      <c r="E30" s="16"/>
      <c r="F30" s="42">
        <f t="shared" ref="F30:F34" si="10">G30+I30</f>
        <v>116</v>
      </c>
      <c r="G30" s="16">
        <v>6</v>
      </c>
      <c r="H30" s="16">
        <v>0</v>
      </c>
      <c r="I30" s="42">
        <v>110</v>
      </c>
      <c r="J30" s="42">
        <v>26</v>
      </c>
      <c r="K30" s="16">
        <f t="shared" ref="K30:K34" si="11">I30-L30</f>
        <v>0</v>
      </c>
      <c r="L30" s="16">
        <v>110</v>
      </c>
      <c r="M30" s="16"/>
      <c r="N30" s="16"/>
      <c r="O30" s="16"/>
      <c r="P30" s="16"/>
      <c r="Q30" s="42"/>
      <c r="R30" s="16"/>
      <c r="S30" s="42"/>
      <c r="T30" s="16"/>
      <c r="U30" s="42">
        <v>32</v>
      </c>
      <c r="V30" s="16">
        <v>0</v>
      </c>
      <c r="W30" s="42">
        <v>40</v>
      </c>
      <c r="X30" s="16">
        <v>4</v>
      </c>
      <c r="Y30" s="42">
        <v>32</v>
      </c>
      <c r="Z30" s="16">
        <v>2</v>
      </c>
      <c r="AA30" s="42">
        <v>6</v>
      </c>
      <c r="AB30" s="16">
        <v>0</v>
      </c>
      <c r="AC30">
        <f t="shared" si="9"/>
        <v>116</v>
      </c>
    </row>
    <row r="31" spans="1:29" ht="31.5" x14ac:dyDescent="0.25">
      <c r="A31" s="54" t="s">
        <v>123</v>
      </c>
      <c r="B31" s="14" t="s">
        <v>71</v>
      </c>
      <c r="C31" s="16"/>
      <c r="D31" s="16">
        <v>4</v>
      </c>
      <c r="E31" s="16"/>
      <c r="F31" s="42">
        <f t="shared" si="10"/>
        <v>72</v>
      </c>
      <c r="G31" s="16">
        <v>4</v>
      </c>
      <c r="H31" s="16">
        <v>0</v>
      </c>
      <c r="I31" s="42">
        <v>68</v>
      </c>
      <c r="J31" s="42">
        <v>4</v>
      </c>
      <c r="K31" s="16">
        <f t="shared" si="11"/>
        <v>20</v>
      </c>
      <c r="L31" s="16">
        <v>48</v>
      </c>
      <c r="M31" s="16"/>
      <c r="N31" s="16"/>
      <c r="O31" s="16"/>
      <c r="P31" s="16"/>
      <c r="Q31" s="42"/>
      <c r="R31" s="16"/>
      <c r="S31" s="42"/>
      <c r="T31" s="16"/>
      <c r="U31" s="42">
        <v>32</v>
      </c>
      <c r="V31" s="16">
        <v>0</v>
      </c>
      <c r="W31" s="42">
        <v>36</v>
      </c>
      <c r="X31" s="16">
        <v>4</v>
      </c>
      <c r="Y31" s="42"/>
      <c r="Z31" s="16"/>
      <c r="AA31" s="42"/>
      <c r="AB31" s="16"/>
      <c r="AC31">
        <f t="shared" si="9"/>
        <v>72</v>
      </c>
    </row>
    <row r="32" spans="1:29" ht="15.75" x14ac:dyDescent="0.25">
      <c r="A32" s="54" t="s">
        <v>124</v>
      </c>
      <c r="B32" s="14" t="s">
        <v>67</v>
      </c>
      <c r="C32" s="16"/>
      <c r="D32" s="16">
        <v>6</v>
      </c>
      <c r="E32" s="16"/>
      <c r="F32" s="42">
        <f t="shared" si="10"/>
        <v>116</v>
      </c>
      <c r="G32" s="16">
        <v>0</v>
      </c>
      <c r="H32" s="16">
        <v>0</v>
      </c>
      <c r="I32" s="42">
        <v>116</v>
      </c>
      <c r="J32" s="42">
        <v>4</v>
      </c>
      <c r="K32" s="16">
        <f t="shared" si="11"/>
        <v>6</v>
      </c>
      <c r="L32" s="16">
        <v>110</v>
      </c>
      <c r="M32" s="16"/>
      <c r="N32" s="16"/>
      <c r="O32" s="16"/>
      <c r="P32" s="16"/>
      <c r="Q32" s="42"/>
      <c r="R32" s="16"/>
      <c r="S32" s="42"/>
      <c r="T32" s="16"/>
      <c r="U32" s="42">
        <v>32</v>
      </c>
      <c r="V32" s="16">
        <v>0</v>
      </c>
      <c r="W32" s="42">
        <v>42</v>
      </c>
      <c r="X32" s="16">
        <v>0</v>
      </c>
      <c r="Y32" s="42">
        <v>34</v>
      </c>
      <c r="Z32" s="16">
        <v>0</v>
      </c>
      <c r="AA32" s="42">
        <v>8</v>
      </c>
      <c r="AB32" s="16">
        <v>0</v>
      </c>
      <c r="AC32">
        <f t="shared" si="9"/>
        <v>116</v>
      </c>
    </row>
    <row r="33" spans="1:29" ht="28.5" customHeight="1" x14ac:dyDescent="0.25">
      <c r="A33" s="54" t="s">
        <v>125</v>
      </c>
      <c r="B33" s="110" t="s">
        <v>122</v>
      </c>
      <c r="C33" s="62"/>
      <c r="D33" s="16">
        <v>3</v>
      </c>
      <c r="E33" s="16"/>
      <c r="F33" s="42">
        <f t="shared" si="10"/>
        <v>34</v>
      </c>
      <c r="G33" s="16">
        <v>2</v>
      </c>
      <c r="H33" s="16">
        <v>0</v>
      </c>
      <c r="I33" s="42">
        <v>32</v>
      </c>
      <c r="J33" s="42">
        <v>12</v>
      </c>
      <c r="K33" s="16">
        <f t="shared" si="11"/>
        <v>20</v>
      </c>
      <c r="L33" s="16">
        <v>12</v>
      </c>
      <c r="M33" s="16"/>
      <c r="N33" s="16"/>
      <c r="O33" s="16"/>
      <c r="P33" s="16"/>
      <c r="Q33" s="42"/>
      <c r="R33" s="16"/>
      <c r="S33" s="42"/>
      <c r="T33" s="16"/>
      <c r="U33" s="42">
        <v>32</v>
      </c>
      <c r="V33" s="16">
        <v>2</v>
      </c>
      <c r="W33" s="42"/>
      <c r="X33" s="16"/>
      <c r="Y33" s="42"/>
      <c r="Z33" s="16"/>
      <c r="AA33" s="42"/>
      <c r="AB33" s="16"/>
      <c r="AC33">
        <f t="shared" si="9"/>
        <v>34</v>
      </c>
    </row>
    <row r="34" spans="1:29" ht="31.5" x14ac:dyDescent="0.25">
      <c r="A34" s="64" t="s">
        <v>126</v>
      </c>
      <c r="B34" s="119" t="s">
        <v>133</v>
      </c>
      <c r="C34" s="16" t="s">
        <v>142</v>
      </c>
      <c r="D34" s="16"/>
      <c r="E34" s="16"/>
      <c r="F34" s="42">
        <f t="shared" si="10"/>
        <v>34</v>
      </c>
      <c r="G34" s="16">
        <v>2</v>
      </c>
      <c r="H34" s="16">
        <v>0</v>
      </c>
      <c r="I34" s="42">
        <v>32</v>
      </c>
      <c r="J34" s="42">
        <v>6</v>
      </c>
      <c r="K34" s="16">
        <f t="shared" si="11"/>
        <v>26</v>
      </c>
      <c r="L34" s="16">
        <v>6</v>
      </c>
      <c r="M34" s="16"/>
      <c r="N34" s="16"/>
      <c r="O34" s="16"/>
      <c r="P34" s="16"/>
      <c r="Q34" s="42"/>
      <c r="R34" s="16"/>
      <c r="S34" s="42"/>
      <c r="T34" s="16"/>
      <c r="U34" s="42"/>
      <c r="V34" s="16"/>
      <c r="W34" s="42">
        <v>32</v>
      </c>
      <c r="X34" s="16">
        <v>2</v>
      </c>
      <c r="Y34" s="42"/>
      <c r="Z34" s="16"/>
      <c r="AA34" s="42"/>
      <c r="AB34" s="16"/>
      <c r="AC34">
        <f t="shared" si="9"/>
        <v>34</v>
      </c>
    </row>
    <row r="35" spans="1:29" ht="32.25" thickBot="1" x14ac:dyDescent="0.3">
      <c r="A35" s="68" t="s">
        <v>35</v>
      </c>
      <c r="B35" s="45" t="s">
        <v>72</v>
      </c>
      <c r="C35" s="56">
        <v>0</v>
      </c>
      <c r="D35" s="56"/>
      <c r="E35" s="56"/>
      <c r="F35" s="57">
        <f t="shared" ref="F35:AB35" si="12">SUM(F36:F45)</f>
        <v>588</v>
      </c>
      <c r="G35" s="57">
        <f t="shared" si="12"/>
        <v>56</v>
      </c>
      <c r="H35" s="57">
        <f t="shared" si="12"/>
        <v>0</v>
      </c>
      <c r="I35" s="56">
        <f t="shared" si="12"/>
        <v>516</v>
      </c>
      <c r="J35" s="56">
        <f t="shared" si="12"/>
        <v>160</v>
      </c>
      <c r="K35" s="56">
        <f t="shared" si="12"/>
        <v>356</v>
      </c>
      <c r="L35" s="56">
        <f t="shared" si="12"/>
        <v>160</v>
      </c>
      <c r="M35" s="56">
        <f t="shared" si="12"/>
        <v>0</v>
      </c>
      <c r="N35" s="56">
        <f t="shared" si="12"/>
        <v>0</v>
      </c>
      <c r="O35" s="56">
        <f t="shared" si="12"/>
        <v>4</v>
      </c>
      <c r="P35" s="56">
        <f t="shared" si="12"/>
        <v>12</v>
      </c>
      <c r="Q35" s="56">
        <f t="shared" si="12"/>
        <v>0</v>
      </c>
      <c r="R35" s="56">
        <f t="shared" si="12"/>
        <v>0</v>
      </c>
      <c r="S35" s="56">
        <f t="shared" si="12"/>
        <v>0</v>
      </c>
      <c r="T35" s="56">
        <f t="shared" si="12"/>
        <v>0</v>
      </c>
      <c r="U35" s="56">
        <f t="shared" si="12"/>
        <v>160</v>
      </c>
      <c r="V35" s="56">
        <f t="shared" si="12"/>
        <v>16</v>
      </c>
      <c r="W35" s="56">
        <f t="shared" si="12"/>
        <v>248</v>
      </c>
      <c r="X35" s="56">
        <f t="shared" si="12"/>
        <v>28</v>
      </c>
      <c r="Y35" s="56">
        <f t="shared" si="12"/>
        <v>108</v>
      </c>
      <c r="Z35" s="56">
        <f t="shared" si="12"/>
        <v>12</v>
      </c>
      <c r="AA35" s="56">
        <f t="shared" si="12"/>
        <v>0</v>
      </c>
      <c r="AB35" s="56">
        <f t="shared" si="12"/>
        <v>0</v>
      </c>
    </row>
    <row r="36" spans="1:29" ht="77.25" customHeight="1" thickBot="1" x14ac:dyDescent="0.3">
      <c r="A36" s="54" t="s">
        <v>36</v>
      </c>
      <c r="B36" s="83" t="s">
        <v>127</v>
      </c>
      <c r="C36" s="46"/>
      <c r="D36" s="10"/>
      <c r="E36" s="10">
        <v>4</v>
      </c>
      <c r="F36" s="43">
        <f>G36+I36+O36+P36</f>
        <v>138</v>
      </c>
      <c r="G36" s="10">
        <v>10</v>
      </c>
      <c r="H36" s="10">
        <v>0</v>
      </c>
      <c r="I36" s="42">
        <v>120</v>
      </c>
      <c r="J36" s="42">
        <v>16</v>
      </c>
      <c r="K36" s="10">
        <f>I36-L36</f>
        <v>104</v>
      </c>
      <c r="L36" s="16">
        <v>16</v>
      </c>
      <c r="M36" s="13"/>
      <c r="N36" s="10"/>
      <c r="O36" s="16">
        <v>2</v>
      </c>
      <c r="P36" s="16">
        <v>6</v>
      </c>
      <c r="Q36" s="42"/>
      <c r="R36" s="10"/>
      <c r="S36" s="42"/>
      <c r="T36" s="10"/>
      <c r="U36" s="42">
        <v>44</v>
      </c>
      <c r="V36" s="10">
        <v>2</v>
      </c>
      <c r="W36" s="42">
        <v>76</v>
      </c>
      <c r="X36" s="10">
        <v>8</v>
      </c>
      <c r="Y36" s="42"/>
      <c r="Z36" s="10"/>
      <c r="AA36" s="42"/>
      <c r="AB36" s="10"/>
      <c r="AC36">
        <f t="shared" ref="AC36:AC45" si="13">SUM(O36:AB36)</f>
        <v>138</v>
      </c>
    </row>
    <row r="37" spans="1:29" ht="79.5" thickBot="1" x14ac:dyDescent="0.3">
      <c r="A37" s="54" t="s">
        <v>37</v>
      </c>
      <c r="B37" s="52" t="s">
        <v>128</v>
      </c>
      <c r="C37" s="46"/>
      <c r="D37" s="10">
        <v>4</v>
      </c>
      <c r="E37" s="10"/>
      <c r="F37" s="43">
        <f t="shared" ref="F37:F45" si="14">G37+I37+O37+P37</f>
        <v>60</v>
      </c>
      <c r="G37" s="12">
        <v>8</v>
      </c>
      <c r="H37" s="12">
        <v>0</v>
      </c>
      <c r="I37" s="44">
        <v>52</v>
      </c>
      <c r="J37" s="44">
        <v>22</v>
      </c>
      <c r="K37" s="10">
        <f t="shared" ref="K37:K45" si="15">I37-L37</f>
        <v>30</v>
      </c>
      <c r="L37" s="55">
        <v>22</v>
      </c>
      <c r="M37" s="15"/>
      <c r="N37" s="10"/>
      <c r="O37" s="10"/>
      <c r="P37" s="10"/>
      <c r="Q37" s="42"/>
      <c r="R37" s="10"/>
      <c r="S37" s="42"/>
      <c r="T37" s="10"/>
      <c r="U37" s="42"/>
      <c r="V37" s="10"/>
      <c r="W37" s="42">
        <v>52</v>
      </c>
      <c r="X37" s="10">
        <v>8</v>
      </c>
      <c r="Y37" s="42"/>
      <c r="Z37" s="10"/>
      <c r="AA37" s="42"/>
      <c r="AB37" s="10"/>
      <c r="AC37">
        <f t="shared" si="13"/>
        <v>60</v>
      </c>
    </row>
    <row r="38" spans="1:29" ht="66.75" customHeight="1" thickBot="1" x14ac:dyDescent="0.3">
      <c r="A38" s="54" t="s">
        <v>38</v>
      </c>
      <c r="B38" s="52" t="s">
        <v>129</v>
      </c>
      <c r="C38" s="46"/>
      <c r="D38" s="10"/>
      <c r="E38" s="10">
        <v>4</v>
      </c>
      <c r="F38" s="43">
        <f t="shared" si="14"/>
        <v>88</v>
      </c>
      <c r="G38" s="12">
        <v>8</v>
      </c>
      <c r="H38" s="12">
        <v>0</v>
      </c>
      <c r="I38" s="44">
        <v>72</v>
      </c>
      <c r="J38" s="44">
        <v>20</v>
      </c>
      <c r="K38" s="10">
        <f t="shared" si="15"/>
        <v>52</v>
      </c>
      <c r="L38" s="55">
        <v>20</v>
      </c>
      <c r="M38" s="15"/>
      <c r="N38" s="10"/>
      <c r="O38" s="10">
        <v>2</v>
      </c>
      <c r="P38" s="10">
        <v>6</v>
      </c>
      <c r="Q38" s="42"/>
      <c r="R38" s="10"/>
      <c r="S38" s="42"/>
      <c r="T38" s="10"/>
      <c r="U38" s="42"/>
      <c r="V38" s="10"/>
      <c r="W38" s="42">
        <v>72</v>
      </c>
      <c r="X38" s="10">
        <v>8</v>
      </c>
      <c r="Y38" s="42"/>
      <c r="Z38" s="10"/>
      <c r="AA38" s="42"/>
      <c r="AB38" s="10"/>
      <c r="AC38">
        <f t="shared" si="13"/>
        <v>88</v>
      </c>
    </row>
    <row r="39" spans="1:29" ht="48" customHeight="1" thickBot="1" x14ac:dyDescent="0.3">
      <c r="A39" s="54" t="s">
        <v>39</v>
      </c>
      <c r="B39" s="52" t="s">
        <v>130</v>
      </c>
      <c r="C39" s="46"/>
      <c r="D39" s="10">
        <v>3</v>
      </c>
      <c r="E39" s="10"/>
      <c r="F39" s="43">
        <f t="shared" si="14"/>
        <v>58</v>
      </c>
      <c r="G39" s="12">
        <v>6</v>
      </c>
      <c r="H39" s="12">
        <v>0</v>
      </c>
      <c r="I39" s="44">
        <v>52</v>
      </c>
      <c r="J39" s="44">
        <v>22</v>
      </c>
      <c r="K39" s="10">
        <f t="shared" si="15"/>
        <v>30</v>
      </c>
      <c r="L39" s="55">
        <v>22</v>
      </c>
      <c r="M39" s="15"/>
      <c r="N39" s="10"/>
      <c r="O39" s="10"/>
      <c r="P39" s="10"/>
      <c r="Q39" s="42"/>
      <c r="R39" s="10"/>
      <c r="S39" s="42"/>
      <c r="T39" s="10"/>
      <c r="U39" s="42">
        <v>52</v>
      </c>
      <c r="V39" s="10">
        <v>6</v>
      </c>
      <c r="W39" s="42"/>
      <c r="X39" s="10"/>
      <c r="Y39" s="42"/>
      <c r="Z39" s="10"/>
      <c r="AA39" s="42"/>
      <c r="AB39" s="10"/>
      <c r="AC39">
        <f t="shared" si="13"/>
        <v>58</v>
      </c>
    </row>
    <row r="40" spans="1:29" ht="32.25" customHeight="1" thickBot="1" x14ac:dyDescent="0.3">
      <c r="A40" s="54" t="s">
        <v>40</v>
      </c>
      <c r="B40" s="52" t="s">
        <v>131</v>
      </c>
      <c r="C40" s="46"/>
      <c r="D40" s="10">
        <v>4</v>
      </c>
      <c r="E40" s="10"/>
      <c r="F40" s="43">
        <f t="shared" si="14"/>
        <v>52</v>
      </c>
      <c r="G40" s="12">
        <v>4</v>
      </c>
      <c r="H40" s="12">
        <v>0</v>
      </c>
      <c r="I40" s="44">
        <v>48</v>
      </c>
      <c r="J40" s="44">
        <v>20</v>
      </c>
      <c r="K40" s="10">
        <f t="shared" si="15"/>
        <v>28</v>
      </c>
      <c r="L40" s="55">
        <v>20</v>
      </c>
      <c r="M40" s="15"/>
      <c r="N40" s="10"/>
      <c r="O40" s="10"/>
      <c r="P40" s="10"/>
      <c r="Q40" s="42"/>
      <c r="R40" s="10"/>
      <c r="S40" s="42"/>
      <c r="T40" s="10"/>
      <c r="U40" s="42"/>
      <c r="V40" s="10"/>
      <c r="W40" s="42">
        <v>48</v>
      </c>
      <c r="X40" s="10">
        <v>4</v>
      </c>
      <c r="Y40" s="42"/>
      <c r="Z40" s="10"/>
      <c r="AA40" s="42"/>
      <c r="AB40" s="10"/>
      <c r="AC40">
        <f t="shared" si="13"/>
        <v>52</v>
      </c>
    </row>
    <row r="41" spans="1:29" ht="48" thickBot="1" x14ac:dyDescent="0.3">
      <c r="A41" s="54" t="s">
        <v>41</v>
      </c>
      <c r="B41" s="52" t="s">
        <v>132</v>
      </c>
      <c r="C41" s="47"/>
      <c r="D41" s="12">
        <v>6</v>
      </c>
      <c r="E41" s="12"/>
      <c r="F41" s="43">
        <f t="shared" si="14"/>
        <v>48</v>
      </c>
      <c r="G41" s="12">
        <v>4</v>
      </c>
      <c r="H41" s="12">
        <v>0</v>
      </c>
      <c r="I41" s="44">
        <v>44</v>
      </c>
      <c r="J41" s="44">
        <v>8</v>
      </c>
      <c r="K41" s="10">
        <f t="shared" si="15"/>
        <v>36</v>
      </c>
      <c r="L41" s="55">
        <v>8</v>
      </c>
      <c r="M41" s="21"/>
      <c r="N41" s="12"/>
      <c r="O41" s="12"/>
      <c r="P41" s="12"/>
      <c r="Q41" s="44"/>
      <c r="R41" s="12"/>
      <c r="S41" s="44"/>
      <c r="T41" s="12"/>
      <c r="U41" s="44"/>
      <c r="V41" s="12"/>
      <c r="W41" s="44"/>
      <c r="X41" s="12"/>
      <c r="Y41" s="44">
        <v>44</v>
      </c>
      <c r="Z41" s="12">
        <v>4</v>
      </c>
      <c r="AA41" s="42"/>
      <c r="AB41" s="10"/>
      <c r="AC41">
        <f t="shared" si="13"/>
        <v>48</v>
      </c>
    </row>
    <row r="42" spans="1:29" ht="30" customHeight="1" thickBot="1" x14ac:dyDescent="0.3">
      <c r="A42" s="54" t="s">
        <v>42</v>
      </c>
      <c r="B42" s="119" t="s">
        <v>134</v>
      </c>
      <c r="C42" s="46" t="s">
        <v>143</v>
      </c>
      <c r="D42" s="10"/>
      <c r="E42" s="10"/>
      <c r="F42" s="43">
        <f t="shared" si="14"/>
        <v>36</v>
      </c>
      <c r="G42" s="55">
        <v>4</v>
      </c>
      <c r="H42" s="55">
        <v>0</v>
      </c>
      <c r="I42" s="44">
        <v>32</v>
      </c>
      <c r="J42" s="44">
        <v>12</v>
      </c>
      <c r="K42" s="10">
        <f t="shared" si="15"/>
        <v>20</v>
      </c>
      <c r="L42" s="55">
        <v>12</v>
      </c>
      <c r="M42" s="15"/>
      <c r="N42" s="10"/>
      <c r="O42" s="10"/>
      <c r="P42" s="10"/>
      <c r="Q42" s="42"/>
      <c r="R42" s="10"/>
      <c r="S42" s="42"/>
      <c r="T42" s="10"/>
      <c r="U42" s="42"/>
      <c r="V42" s="10"/>
      <c r="W42" s="42"/>
      <c r="X42" s="10"/>
      <c r="Y42" s="42">
        <v>32</v>
      </c>
      <c r="Z42" s="10">
        <v>4</v>
      </c>
      <c r="AA42" s="42"/>
      <c r="AB42" s="10"/>
      <c r="AC42">
        <f t="shared" si="13"/>
        <v>36</v>
      </c>
    </row>
    <row r="43" spans="1:29" ht="16.5" thickBot="1" x14ac:dyDescent="0.3">
      <c r="A43" s="64" t="s">
        <v>43</v>
      </c>
      <c r="B43" s="52" t="s">
        <v>137</v>
      </c>
      <c r="C43" s="10"/>
      <c r="D43" s="10">
        <v>5</v>
      </c>
      <c r="E43" s="10"/>
      <c r="F43" s="43">
        <f t="shared" si="14"/>
        <v>36</v>
      </c>
      <c r="G43" s="55">
        <v>4</v>
      </c>
      <c r="H43" s="55">
        <v>0</v>
      </c>
      <c r="I43" s="44">
        <v>32</v>
      </c>
      <c r="J43" s="44">
        <v>8</v>
      </c>
      <c r="K43" s="10">
        <f t="shared" si="15"/>
        <v>24</v>
      </c>
      <c r="L43" s="55">
        <v>8</v>
      </c>
      <c r="M43" s="15"/>
      <c r="N43" s="10"/>
      <c r="O43" s="10"/>
      <c r="P43" s="10"/>
      <c r="Q43" s="42"/>
      <c r="R43" s="10"/>
      <c r="S43" s="42"/>
      <c r="T43" s="10"/>
      <c r="U43" s="42"/>
      <c r="V43" s="10"/>
      <c r="W43" s="42"/>
      <c r="X43" s="10"/>
      <c r="Y43" s="42">
        <v>32</v>
      </c>
      <c r="Z43" s="10">
        <v>4</v>
      </c>
      <c r="AA43" s="42"/>
      <c r="AB43" s="10"/>
      <c r="AC43">
        <f t="shared" si="13"/>
        <v>36</v>
      </c>
    </row>
    <row r="44" spans="1:29" ht="28.5" customHeight="1" thickBot="1" x14ac:dyDescent="0.3">
      <c r="A44" s="54" t="s">
        <v>44</v>
      </c>
      <c r="B44" s="14" t="s">
        <v>138</v>
      </c>
      <c r="C44" s="10" t="s">
        <v>159</v>
      </c>
      <c r="D44" s="10"/>
      <c r="E44" s="10"/>
      <c r="F44" s="43">
        <f t="shared" si="14"/>
        <v>36</v>
      </c>
      <c r="G44" s="10">
        <v>4</v>
      </c>
      <c r="H44" s="10">
        <v>0</v>
      </c>
      <c r="I44" s="42">
        <v>32</v>
      </c>
      <c r="J44" s="42">
        <v>16</v>
      </c>
      <c r="K44" s="10">
        <f t="shared" si="15"/>
        <v>16</v>
      </c>
      <c r="L44" s="16">
        <v>16</v>
      </c>
      <c r="M44" s="15"/>
      <c r="N44" s="10"/>
      <c r="O44" s="10"/>
      <c r="P44" s="10"/>
      <c r="Q44" s="42"/>
      <c r="R44" s="10"/>
      <c r="S44" s="42"/>
      <c r="T44" s="10"/>
      <c r="U44" s="42">
        <v>32</v>
      </c>
      <c r="V44" s="10">
        <v>4</v>
      </c>
      <c r="W44" s="42"/>
      <c r="X44" s="10"/>
      <c r="Y44" s="42"/>
      <c r="Z44" s="10"/>
      <c r="AA44" s="42"/>
      <c r="AB44" s="10"/>
      <c r="AC44">
        <f t="shared" si="13"/>
        <v>36</v>
      </c>
    </row>
    <row r="45" spans="1:29" ht="18" customHeight="1" x14ac:dyDescent="0.25">
      <c r="A45" s="54" t="s">
        <v>73</v>
      </c>
      <c r="B45" s="14" t="s">
        <v>139</v>
      </c>
      <c r="C45" s="10" t="s">
        <v>159</v>
      </c>
      <c r="D45" s="10"/>
      <c r="E45" s="10"/>
      <c r="F45" s="43">
        <f t="shared" si="14"/>
        <v>36</v>
      </c>
      <c r="G45" s="10">
        <v>4</v>
      </c>
      <c r="H45" s="10">
        <v>0</v>
      </c>
      <c r="I45" s="42">
        <v>32</v>
      </c>
      <c r="J45" s="42">
        <v>16</v>
      </c>
      <c r="K45" s="10">
        <f t="shared" si="15"/>
        <v>16</v>
      </c>
      <c r="L45" s="16">
        <v>16</v>
      </c>
      <c r="M45" s="15"/>
      <c r="N45" s="10"/>
      <c r="O45" s="10"/>
      <c r="P45" s="10"/>
      <c r="Q45" s="42"/>
      <c r="R45" s="10"/>
      <c r="S45" s="42"/>
      <c r="T45" s="10"/>
      <c r="U45" s="42">
        <v>32</v>
      </c>
      <c r="V45" s="10">
        <v>4</v>
      </c>
      <c r="W45" s="42"/>
      <c r="X45" s="10"/>
      <c r="Y45" s="42"/>
      <c r="Z45" s="10"/>
      <c r="AA45" s="42"/>
      <c r="AB45" s="10"/>
      <c r="AC45">
        <f t="shared" si="13"/>
        <v>36</v>
      </c>
    </row>
    <row r="46" spans="1:29" ht="31.5" x14ac:dyDescent="0.25">
      <c r="A46" s="65" t="s">
        <v>45</v>
      </c>
      <c r="B46" s="22" t="s">
        <v>76</v>
      </c>
      <c r="C46" s="23"/>
      <c r="D46" s="23"/>
      <c r="E46" s="23"/>
      <c r="F46" s="23">
        <f t="shared" ref="F46:AB46" si="16">F47+F51+F52+F53+F58+F59+F60+F61+F63+F64+F65</f>
        <v>1724</v>
      </c>
      <c r="G46" s="23">
        <f t="shared" si="16"/>
        <v>82</v>
      </c>
      <c r="H46" s="23">
        <f t="shared" si="16"/>
        <v>0</v>
      </c>
      <c r="I46" s="23">
        <f t="shared" si="16"/>
        <v>992</v>
      </c>
      <c r="J46" s="23">
        <f t="shared" si="16"/>
        <v>540</v>
      </c>
      <c r="K46" s="23">
        <f t="shared" si="16"/>
        <v>472</v>
      </c>
      <c r="L46" s="23">
        <f t="shared" si="16"/>
        <v>480</v>
      </c>
      <c r="M46" s="23">
        <f t="shared" si="16"/>
        <v>40</v>
      </c>
      <c r="N46" s="23">
        <f t="shared" si="16"/>
        <v>576</v>
      </c>
      <c r="O46" s="23">
        <f t="shared" si="16"/>
        <v>14</v>
      </c>
      <c r="P46" s="23">
        <f t="shared" si="16"/>
        <v>60</v>
      </c>
      <c r="Q46" s="23">
        <f t="shared" si="16"/>
        <v>0</v>
      </c>
      <c r="R46" s="23">
        <f t="shared" si="16"/>
        <v>0</v>
      </c>
      <c r="S46" s="23">
        <f t="shared" si="16"/>
        <v>0</v>
      </c>
      <c r="T46" s="23">
        <f t="shared" si="16"/>
        <v>0</v>
      </c>
      <c r="U46" s="23">
        <f t="shared" si="16"/>
        <v>220</v>
      </c>
      <c r="V46" s="23">
        <f t="shared" si="16"/>
        <v>18</v>
      </c>
      <c r="W46" s="23">
        <f t="shared" si="16"/>
        <v>360</v>
      </c>
      <c r="X46" s="23">
        <f t="shared" si="16"/>
        <v>30</v>
      </c>
      <c r="Y46" s="23">
        <f t="shared" si="16"/>
        <v>400</v>
      </c>
      <c r="Z46" s="23">
        <f t="shared" si="16"/>
        <v>16</v>
      </c>
      <c r="AA46" s="23">
        <f t="shared" si="16"/>
        <v>588</v>
      </c>
      <c r="AB46" s="23">
        <f t="shared" si="16"/>
        <v>18</v>
      </c>
    </row>
    <row r="47" spans="1:29" ht="62.25" customHeight="1" thickBot="1" x14ac:dyDescent="0.3">
      <c r="A47" s="66" t="s">
        <v>46</v>
      </c>
      <c r="B47" s="109" t="s">
        <v>119</v>
      </c>
      <c r="C47" s="51"/>
      <c r="D47" s="51"/>
      <c r="E47" s="51" t="s">
        <v>62</v>
      </c>
      <c r="F47" s="23">
        <f>SUM(F48:F50)</f>
        <v>276</v>
      </c>
      <c r="G47" s="23">
        <f t="shared" ref="G47:AB47" si="17">SUM(G48:G50)</f>
        <v>24</v>
      </c>
      <c r="H47" s="23">
        <f t="shared" si="17"/>
        <v>0</v>
      </c>
      <c r="I47" s="23">
        <f t="shared" si="17"/>
        <v>236</v>
      </c>
      <c r="J47" s="23">
        <f t="shared" si="17"/>
        <v>100</v>
      </c>
      <c r="K47" s="23">
        <f t="shared" si="17"/>
        <v>136</v>
      </c>
      <c r="L47" s="23">
        <f t="shared" si="17"/>
        <v>80</v>
      </c>
      <c r="M47" s="23">
        <f t="shared" si="17"/>
        <v>20</v>
      </c>
      <c r="N47" s="23">
        <f t="shared" si="17"/>
        <v>0</v>
      </c>
      <c r="O47" s="23">
        <f t="shared" si="17"/>
        <v>4</v>
      </c>
      <c r="P47" s="23">
        <f t="shared" si="17"/>
        <v>12</v>
      </c>
      <c r="Q47" s="23">
        <f t="shared" si="17"/>
        <v>0</v>
      </c>
      <c r="R47" s="23">
        <f t="shared" si="17"/>
        <v>0</v>
      </c>
      <c r="S47" s="23">
        <f t="shared" si="17"/>
        <v>0</v>
      </c>
      <c r="T47" s="23">
        <f t="shared" si="17"/>
        <v>0</v>
      </c>
      <c r="U47" s="23">
        <f t="shared" si="17"/>
        <v>126</v>
      </c>
      <c r="V47" s="23">
        <f t="shared" si="17"/>
        <v>10</v>
      </c>
      <c r="W47" s="23">
        <f t="shared" si="17"/>
        <v>110</v>
      </c>
      <c r="X47" s="23">
        <f t="shared" si="17"/>
        <v>14</v>
      </c>
      <c r="Y47" s="23">
        <f t="shared" si="17"/>
        <v>0</v>
      </c>
      <c r="Z47" s="23">
        <f t="shared" si="17"/>
        <v>0</v>
      </c>
      <c r="AA47" s="23">
        <f t="shared" si="17"/>
        <v>0</v>
      </c>
      <c r="AB47" s="23">
        <f t="shared" si="17"/>
        <v>0</v>
      </c>
    </row>
    <row r="48" spans="1:29" ht="63" customHeight="1" thickBot="1" x14ac:dyDescent="0.3">
      <c r="A48" s="54" t="s">
        <v>47</v>
      </c>
      <c r="B48" s="83" t="s">
        <v>151</v>
      </c>
      <c r="C48" s="16"/>
      <c r="D48" s="16"/>
      <c r="E48" s="16">
        <v>3</v>
      </c>
      <c r="F48" s="50">
        <f>G48+I48+O48+P48</f>
        <v>112</v>
      </c>
      <c r="G48" s="16">
        <v>8</v>
      </c>
      <c r="H48" s="16">
        <v>0</v>
      </c>
      <c r="I48" s="42">
        <v>96</v>
      </c>
      <c r="J48" s="42">
        <v>50</v>
      </c>
      <c r="K48" s="10">
        <f>I48-L48</f>
        <v>46</v>
      </c>
      <c r="L48" s="16">
        <v>50</v>
      </c>
      <c r="M48" s="16"/>
      <c r="N48" s="16"/>
      <c r="O48" s="16">
        <v>2</v>
      </c>
      <c r="P48" s="16">
        <v>6</v>
      </c>
      <c r="Q48" s="42"/>
      <c r="R48" s="16"/>
      <c r="S48" s="42"/>
      <c r="T48" s="16"/>
      <c r="U48" s="42">
        <v>96</v>
      </c>
      <c r="V48" s="16">
        <v>8</v>
      </c>
      <c r="W48" s="42"/>
      <c r="X48" s="16"/>
      <c r="Y48" s="42"/>
      <c r="Z48" s="16"/>
      <c r="AA48" s="42"/>
      <c r="AB48" s="16"/>
      <c r="AC48">
        <f t="shared" ref="AC48:AC52" si="18">SUM(O48:AB48)</f>
        <v>112</v>
      </c>
    </row>
    <row r="49" spans="1:29" ht="32.25" thickBot="1" x14ac:dyDescent="0.3">
      <c r="A49" s="54" t="s">
        <v>48</v>
      </c>
      <c r="B49" s="83" t="s">
        <v>152</v>
      </c>
      <c r="C49" s="16"/>
      <c r="D49" s="16">
        <v>4</v>
      </c>
      <c r="E49" s="16"/>
      <c r="F49" s="50">
        <f>G49+I49+O49+P49</f>
        <v>66</v>
      </c>
      <c r="G49" s="16">
        <v>6</v>
      </c>
      <c r="H49" s="16"/>
      <c r="I49" s="42">
        <v>60</v>
      </c>
      <c r="J49" s="42">
        <v>30</v>
      </c>
      <c r="K49" s="10">
        <f>I49-L49-M49</f>
        <v>30</v>
      </c>
      <c r="L49" s="16">
        <v>10</v>
      </c>
      <c r="M49" s="16">
        <v>20</v>
      </c>
      <c r="N49" s="16"/>
      <c r="O49" s="16"/>
      <c r="P49" s="16"/>
      <c r="Q49" s="42"/>
      <c r="R49" s="16"/>
      <c r="S49" s="42"/>
      <c r="T49" s="16"/>
      <c r="U49" s="42"/>
      <c r="V49" s="16"/>
      <c r="W49" s="42">
        <v>60</v>
      </c>
      <c r="X49" s="16">
        <v>6</v>
      </c>
      <c r="Y49" s="42"/>
      <c r="Z49" s="16"/>
      <c r="AA49" s="42"/>
      <c r="AB49" s="16"/>
      <c r="AC49">
        <f t="shared" si="18"/>
        <v>66</v>
      </c>
    </row>
    <row r="50" spans="1:29" ht="78" customHeight="1" thickBot="1" x14ac:dyDescent="0.3">
      <c r="A50" s="54" t="s">
        <v>150</v>
      </c>
      <c r="B50" s="83" t="s">
        <v>158</v>
      </c>
      <c r="C50" s="10"/>
      <c r="D50" s="10"/>
      <c r="E50" s="10">
        <v>4</v>
      </c>
      <c r="F50" s="50">
        <f t="shared" ref="F50" si="19">G50+I50+O50+P50</f>
        <v>98</v>
      </c>
      <c r="G50" s="16">
        <v>10</v>
      </c>
      <c r="H50" s="16">
        <v>0</v>
      </c>
      <c r="I50" s="42">
        <v>80</v>
      </c>
      <c r="J50" s="42">
        <v>20</v>
      </c>
      <c r="K50" s="10">
        <f>I50-L50-M50</f>
        <v>60</v>
      </c>
      <c r="L50" s="16">
        <v>20</v>
      </c>
      <c r="M50" s="10"/>
      <c r="N50" s="10"/>
      <c r="O50" s="16">
        <v>2</v>
      </c>
      <c r="P50" s="16">
        <v>6</v>
      </c>
      <c r="Q50" s="42"/>
      <c r="R50" s="10"/>
      <c r="S50" s="42"/>
      <c r="T50" s="10"/>
      <c r="U50" s="42">
        <v>30</v>
      </c>
      <c r="V50" s="10">
        <v>2</v>
      </c>
      <c r="W50" s="42">
        <v>50</v>
      </c>
      <c r="X50" s="16">
        <v>8</v>
      </c>
      <c r="Y50" s="42"/>
      <c r="Z50" s="10"/>
      <c r="AA50" s="42"/>
      <c r="AB50" s="10"/>
      <c r="AC50">
        <f t="shared" si="18"/>
        <v>98</v>
      </c>
    </row>
    <row r="51" spans="1:29" ht="95.25" thickBot="1" x14ac:dyDescent="0.3">
      <c r="A51" s="54" t="s">
        <v>50</v>
      </c>
      <c r="B51" s="14" t="s">
        <v>144</v>
      </c>
      <c r="C51" s="48"/>
      <c r="D51" s="20">
        <v>4</v>
      </c>
      <c r="E51" s="10"/>
      <c r="F51" s="108">
        <v>108</v>
      </c>
      <c r="G51" s="12"/>
      <c r="H51" s="12"/>
      <c r="I51" s="42"/>
      <c r="J51" s="42"/>
      <c r="K51" s="10"/>
      <c r="L51" s="10"/>
      <c r="M51" s="10"/>
      <c r="N51" s="10">
        <v>108</v>
      </c>
      <c r="O51" s="10"/>
      <c r="P51" s="10"/>
      <c r="Q51" s="42"/>
      <c r="R51" s="10"/>
      <c r="S51" s="42"/>
      <c r="T51" s="10"/>
      <c r="U51" s="42"/>
      <c r="V51" s="10"/>
      <c r="W51" s="42">
        <v>108</v>
      </c>
      <c r="X51" s="10"/>
      <c r="Y51" s="42"/>
      <c r="Z51" s="10"/>
      <c r="AA51" s="42"/>
      <c r="AB51" s="10"/>
      <c r="AC51">
        <f t="shared" si="18"/>
        <v>108</v>
      </c>
    </row>
    <row r="52" spans="1:29" ht="16.5" thickBot="1" x14ac:dyDescent="0.3">
      <c r="A52" s="73"/>
      <c r="B52" s="74" t="s">
        <v>79</v>
      </c>
      <c r="C52" s="48"/>
      <c r="D52" s="20"/>
      <c r="E52" s="10">
        <v>4</v>
      </c>
      <c r="F52" s="75">
        <v>6</v>
      </c>
      <c r="G52" s="12"/>
      <c r="H52" s="12"/>
      <c r="I52" s="42"/>
      <c r="J52" s="42"/>
      <c r="K52" s="10"/>
      <c r="L52" s="10"/>
      <c r="M52" s="10"/>
      <c r="N52" s="10"/>
      <c r="O52" s="10"/>
      <c r="P52" s="10">
        <v>6</v>
      </c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>
        <f t="shared" si="18"/>
        <v>6</v>
      </c>
    </row>
    <row r="53" spans="1:29" ht="76.5" customHeight="1" x14ac:dyDescent="0.25">
      <c r="A53" s="63" t="s">
        <v>51</v>
      </c>
      <c r="B53" s="49" t="s">
        <v>140</v>
      </c>
      <c r="C53" s="58" t="s">
        <v>60</v>
      </c>
      <c r="D53" s="58"/>
      <c r="E53" s="53" t="s">
        <v>62</v>
      </c>
      <c r="F53" s="53">
        <f t="shared" ref="F53:AB53" si="20">SUM(F54:F57)</f>
        <v>622</v>
      </c>
      <c r="G53" s="53">
        <f t="shared" si="20"/>
        <v>50</v>
      </c>
      <c r="H53" s="53">
        <f t="shared" si="20"/>
        <v>0</v>
      </c>
      <c r="I53" s="53">
        <f t="shared" si="20"/>
        <v>540</v>
      </c>
      <c r="J53" s="53">
        <f t="shared" si="20"/>
        <v>288</v>
      </c>
      <c r="K53" s="53">
        <f t="shared" si="20"/>
        <v>272</v>
      </c>
      <c r="L53" s="53">
        <f t="shared" si="20"/>
        <v>248</v>
      </c>
      <c r="M53" s="53">
        <f t="shared" si="20"/>
        <v>20</v>
      </c>
      <c r="N53" s="53">
        <f t="shared" si="20"/>
        <v>0</v>
      </c>
      <c r="O53" s="53">
        <f t="shared" si="20"/>
        <v>8</v>
      </c>
      <c r="P53" s="53">
        <f t="shared" si="20"/>
        <v>24</v>
      </c>
      <c r="Q53" s="53">
        <f t="shared" si="20"/>
        <v>0</v>
      </c>
      <c r="R53" s="53">
        <f t="shared" si="20"/>
        <v>0</v>
      </c>
      <c r="S53" s="53">
        <f t="shared" si="20"/>
        <v>0</v>
      </c>
      <c r="T53" s="53">
        <f t="shared" si="20"/>
        <v>0</v>
      </c>
      <c r="U53" s="53">
        <f t="shared" si="20"/>
        <v>94</v>
      </c>
      <c r="V53" s="53">
        <f t="shared" si="20"/>
        <v>8</v>
      </c>
      <c r="W53" s="53">
        <f t="shared" si="20"/>
        <v>142</v>
      </c>
      <c r="X53" s="53">
        <f t="shared" si="20"/>
        <v>16</v>
      </c>
      <c r="Y53" s="53">
        <f t="shared" si="20"/>
        <v>244</v>
      </c>
      <c r="Z53" s="53">
        <f t="shared" si="20"/>
        <v>16</v>
      </c>
      <c r="AA53" s="53">
        <f t="shared" si="20"/>
        <v>60</v>
      </c>
      <c r="AB53" s="53">
        <f t="shared" si="20"/>
        <v>10</v>
      </c>
    </row>
    <row r="54" spans="1:29" ht="20.25" customHeight="1" x14ac:dyDescent="0.25">
      <c r="A54" s="54" t="s">
        <v>52</v>
      </c>
      <c r="B54" s="83" t="s">
        <v>153</v>
      </c>
      <c r="C54" s="10"/>
      <c r="D54" s="10"/>
      <c r="E54" s="10">
        <v>3</v>
      </c>
      <c r="F54" s="42">
        <f>G54+I54+O54+P54</f>
        <v>80</v>
      </c>
      <c r="G54" s="10">
        <v>8</v>
      </c>
      <c r="H54" s="10">
        <v>0</v>
      </c>
      <c r="I54" s="42">
        <v>64</v>
      </c>
      <c r="J54" s="42">
        <v>24</v>
      </c>
      <c r="K54" s="10">
        <f>I54-L54</f>
        <v>40</v>
      </c>
      <c r="L54" s="16">
        <v>24</v>
      </c>
      <c r="M54" s="10"/>
      <c r="N54" s="10"/>
      <c r="O54" s="16">
        <v>2</v>
      </c>
      <c r="P54" s="16">
        <v>6</v>
      </c>
      <c r="Q54" s="42"/>
      <c r="R54" s="10"/>
      <c r="S54" s="42"/>
      <c r="T54" s="10"/>
      <c r="U54" s="42">
        <v>64</v>
      </c>
      <c r="V54" s="10">
        <v>8</v>
      </c>
      <c r="W54" s="42"/>
      <c r="X54" s="10"/>
      <c r="Y54" s="42"/>
      <c r="Z54" s="10"/>
      <c r="AA54" s="42"/>
      <c r="AB54" s="10"/>
      <c r="AC54">
        <f t="shared" ref="AC54:AC60" si="21">SUM(O54:AB54)</f>
        <v>80</v>
      </c>
    </row>
    <row r="55" spans="1:29" ht="47.25" x14ac:dyDescent="0.25">
      <c r="A55" s="54" t="s">
        <v>53</v>
      </c>
      <c r="B55" s="83" t="s">
        <v>154</v>
      </c>
      <c r="C55" s="10"/>
      <c r="D55" s="10">
        <v>3</v>
      </c>
      <c r="E55" s="10">
        <v>4.5</v>
      </c>
      <c r="F55" s="42">
        <f t="shared" ref="F55:F57" si="22">G55+I55+O55+P55</f>
        <v>300</v>
      </c>
      <c r="G55" s="10">
        <v>18</v>
      </c>
      <c r="H55" s="10">
        <v>0</v>
      </c>
      <c r="I55" s="42">
        <v>266</v>
      </c>
      <c r="J55" s="42">
        <v>140</v>
      </c>
      <c r="K55" s="10">
        <f>I55-L55-M55</f>
        <v>126</v>
      </c>
      <c r="L55" s="16">
        <v>120</v>
      </c>
      <c r="M55" s="10">
        <v>20</v>
      </c>
      <c r="N55" s="10"/>
      <c r="O55" s="16">
        <v>4</v>
      </c>
      <c r="P55" s="16">
        <v>12</v>
      </c>
      <c r="Q55" s="42"/>
      <c r="R55" s="10"/>
      <c r="S55" s="42"/>
      <c r="T55" s="10"/>
      <c r="U55" s="42">
        <v>30</v>
      </c>
      <c r="V55" s="10">
        <v>0</v>
      </c>
      <c r="W55" s="42">
        <v>92</v>
      </c>
      <c r="X55" s="10">
        <v>8</v>
      </c>
      <c r="Y55" s="42">
        <v>144</v>
      </c>
      <c r="Z55" s="10">
        <v>10</v>
      </c>
      <c r="AA55" s="42"/>
      <c r="AB55" s="10"/>
      <c r="AC55">
        <f t="shared" si="21"/>
        <v>300</v>
      </c>
    </row>
    <row r="56" spans="1:29" ht="61.5" customHeight="1" x14ac:dyDescent="0.25">
      <c r="A56" s="54" t="s">
        <v>74</v>
      </c>
      <c r="B56" s="83" t="s">
        <v>155</v>
      </c>
      <c r="C56" s="10"/>
      <c r="D56" s="10"/>
      <c r="E56" s="10">
        <v>6</v>
      </c>
      <c r="F56" s="42">
        <f t="shared" si="22"/>
        <v>184</v>
      </c>
      <c r="G56" s="10">
        <v>16</v>
      </c>
      <c r="H56" s="10">
        <v>0</v>
      </c>
      <c r="I56" s="42">
        <v>160</v>
      </c>
      <c r="J56" s="42">
        <v>100</v>
      </c>
      <c r="K56" s="10">
        <f>I56-L56-M56</f>
        <v>80</v>
      </c>
      <c r="L56" s="16">
        <v>80</v>
      </c>
      <c r="M56" s="10"/>
      <c r="N56" s="10"/>
      <c r="O56" s="16">
        <v>2</v>
      </c>
      <c r="P56" s="16">
        <v>6</v>
      </c>
      <c r="Q56" s="42"/>
      <c r="R56" s="10"/>
      <c r="S56" s="42"/>
      <c r="T56" s="10"/>
      <c r="U56" s="42"/>
      <c r="V56" s="10"/>
      <c r="W56" s="42"/>
      <c r="X56" s="10"/>
      <c r="Y56" s="42">
        <v>100</v>
      </c>
      <c r="Z56" s="10">
        <v>6</v>
      </c>
      <c r="AA56" s="42">
        <v>60</v>
      </c>
      <c r="AB56" s="10">
        <v>10</v>
      </c>
      <c r="AC56">
        <f t="shared" si="21"/>
        <v>184</v>
      </c>
    </row>
    <row r="57" spans="1:29" ht="36.75" customHeight="1" x14ac:dyDescent="0.25">
      <c r="A57" s="54" t="s">
        <v>77</v>
      </c>
      <c r="B57" s="83" t="s">
        <v>156</v>
      </c>
      <c r="C57" s="8"/>
      <c r="D57" s="8">
        <v>4</v>
      </c>
      <c r="E57" s="10"/>
      <c r="F57" s="42">
        <f t="shared" si="22"/>
        <v>58</v>
      </c>
      <c r="G57" s="10">
        <v>8</v>
      </c>
      <c r="H57" s="10">
        <v>0</v>
      </c>
      <c r="I57" s="42">
        <v>50</v>
      </c>
      <c r="J57" s="42">
        <v>24</v>
      </c>
      <c r="K57" s="10">
        <f t="shared" ref="K57" si="23">I57-L57-M57</f>
        <v>26</v>
      </c>
      <c r="L57" s="16">
        <v>24</v>
      </c>
      <c r="M57" s="10"/>
      <c r="N57" s="10"/>
      <c r="O57" s="16"/>
      <c r="P57" s="16"/>
      <c r="Q57" s="42"/>
      <c r="R57" s="10"/>
      <c r="S57" s="42"/>
      <c r="T57" s="10"/>
      <c r="U57" s="42"/>
      <c r="V57" s="10"/>
      <c r="W57" s="42">
        <v>50</v>
      </c>
      <c r="X57" s="10">
        <v>8</v>
      </c>
      <c r="Y57" s="42"/>
      <c r="Z57" s="10"/>
      <c r="AA57" s="42"/>
      <c r="AB57" s="10"/>
      <c r="AC57">
        <f t="shared" si="21"/>
        <v>58</v>
      </c>
    </row>
    <row r="58" spans="1:29" ht="94.5" x14ac:dyDescent="0.25">
      <c r="A58" s="54" t="s">
        <v>54</v>
      </c>
      <c r="B58" s="14" t="s">
        <v>145</v>
      </c>
      <c r="C58" s="8"/>
      <c r="D58" s="8">
        <v>6</v>
      </c>
      <c r="E58" s="10"/>
      <c r="F58" s="42">
        <v>108</v>
      </c>
      <c r="G58" s="10"/>
      <c r="H58" s="10"/>
      <c r="I58" s="42"/>
      <c r="J58" s="42"/>
      <c r="K58" s="10"/>
      <c r="L58" s="10"/>
      <c r="M58" s="10"/>
      <c r="N58" s="10">
        <v>108</v>
      </c>
      <c r="O58" s="10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>
        <v>108</v>
      </c>
      <c r="AB58" s="10"/>
      <c r="AC58">
        <f t="shared" si="21"/>
        <v>108</v>
      </c>
    </row>
    <row r="59" spans="1:29" ht="126" x14ac:dyDescent="0.25">
      <c r="A59" s="54" t="s">
        <v>55</v>
      </c>
      <c r="B59" s="14" t="s">
        <v>146</v>
      </c>
      <c r="C59" s="10"/>
      <c r="D59" s="10">
        <v>6</v>
      </c>
      <c r="E59" s="10"/>
      <c r="F59" s="42">
        <v>144</v>
      </c>
      <c r="G59" s="10"/>
      <c r="H59" s="10"/>
      <c r="I59" s="42"/>
      <c r="J59" s="42"/>
      <c r="K59" s="10"/>
      <c r="L59" s="10"/>
      <c r="M59" s="10"/>
      <c r="N59" s="10">
        <v>144</v>
      </c>
      <c r="O59" s="10"/>
      <c r="P59" s="10"/>
      <c r="Q59" s="42"/>
      <c r="R59" s="10"/>
      <c r="S59" s="42"/>
      <c r="T59" s="10"/>
      <c r="U59" s="42"/>
      <c r="V59" s="10"/>
      <c r="W59" s="42"/>
      <c r="X59" s="10"/>
      <c r="Y59" s="42"/>
      <c r="Z59" s="10"/>
      <c r="AA59" s="42">
        <v>144</v>
      </c>
      <c r="AB59" s="10"/>
      <c r="AC59">
        <f t="shared" si="21"/>
        <v>144</v>
      </c>
    </row>
    <row r="60" spans="1:29" ht="16.5" thickBot="1" x14ac:dyDescent="0.3">
      <c r="A60" s="73"/>
      <c r="B60" s="74" t="s">
        <v>79</v>
      </c>
      <c r="C60" s="20"/>
      <c r="D60" s="20"/>
      <c r="E60" s="20">
        <v>6</v>
      </c>
      <c r="F60" s="111">
        <v>6</v>
      </c>
      <c r="G60" s="20"/>
      <c r="H60" s="20"/>
      <c r="I60" s="111"/>
      <c r="J60" s="111"/>
      <c r="K60" s="20"/>
      <c r="L60" s="20"/>
      <c r="M60" s="20"/>
      <c r="N60" s="20"/>
      <c r="O60" s="20"/>
      <c r="P60" s="20">
        <v>6</v>
      </c>
      <c r="Q60" s="111"/>
      <c r="R60" s="20"/>
      <c r="S60" s="111"/>
      <c r="T60" s="20"/>
      <c r="U60" s="111"/>
      <c r="V60" s="20"/>
      <c r="W60" s="111"/>
      <c r="X60" s="20"/>
      <c r="Y60" s="111"/>
      <c r="Z60" s="20"/>
      <c r="AA60" s="111"/>
      <c r="AB60" s="20"/>
      <c r="AC60">
        <f t="shared" si="21"/>
        <v>6</v>
      </c>
    </row>
    <row r="61" spans="1:29" ht="73.5" customHeight="1" thickBot="1" x14ac:dyDescent="0.3">
      <c r="A61" s="115" t="s">
        <v>56</v>
      </c>
      <c r="B61" s="116" t="s">
        <v>141</v>
      </c>
      <c r="C61" s="117"/>
      <c r="D61" s="117"/>
      <c r="E61" s="117" t="s">
        <v>62</v>
      </c>
      <c r="F61" s="117">
        <f t="shared" ref="F61:AB61" si="24">SUM(F62:F62)</f>
        <v>232</v>
      </c>
      <c r="G61" s="117">
        <f t="shared" si="24"/>
        <v>8</v>
      </c>
      <c r="H61" s="117">
        <f t="shared" si="24"/>
        <v>0</v>
      </c>
      <c r="I61" s="117">
        <f t="shared" si="24"/>
        <v>216</v>
      </c>
      <c r="J61" s="117">
        <f t="shared" si="24"/>
        <v>152</v>
      </c>
      <c r="K61" s="117">
        <f t="shared" si="24"/>
        <v>64</v>
      </c>
      <c r="L61" s="117">
        <f t="shared" si="24"/>
        <v>152</v>
      </c>
      <c r="M61" s="117">
        <f t="shared" si="24"/>
        <v>0</v>
      </c>
      <c r="N61" s="117">
        <f t="shared" si="24"/>
        <v>0</v>
      </c>
      <c r="O61" s="117">
        <f t="shared" si="24"/>
        <v>2</v>
      </c>
      <c r="P61" s="117">
        <f t="shared" si="24"/>
        <v>6</v>
      </c>
      <c r="Q61" s="117">
        <f t="shared" si="24"/>
        <v>0</v>
      </c>
      <c r="R61" s="117">
        <f t="shared" si="24"/>
        <v>0</v>
      </c>
      <c r="S61" s="117">
        <f t="shared" si="24"/>
        <v>0</v>
      </c>
      <c r="T61" s="117">
        <f t="shared" si="24"/>
        <v>0</v>
      </c>
      <c r="U61" s="117">
        <f t="shared" si="24"/>
        <v>0</v>
      </c>
      <c r="V61" s="117">
        <f t="shared" si="24"/>
        <v>0</v>
      </c>
      <c r="W61" s="117">
        <f t="shared" si="24"/>
        <v>0</v>
      </c>
      <c r="X61" s="117">
        <f t="shared" si="24"/>
        <v>0</v>
      </c>
      <c r="Y61" s="117">
        <f t="shared" si="24"/>
        <v>156</v>
      </c>
      <c r="Z61" s="117">
        <f t="shared" si="24"/>
        <v>0</v>
      </c>
      <c r="AA61" s="117">
        <f t="shared" si="24"/>
        <v>60</v>
      </c>
      <c r="AB61" s="117">
        <f t="shared" si="24"/>
        <v>8</v>
      </c>
    </row>
    <row r="62" spans="1:29" ht="60" customHeight="1" x14ac:dyDescent="0.25">
      <c r="A62" s="118" t="s">
        <v>57</v>
      </c>
      <c r="B62" s="112" t="s">
        <v>157</v>
      </c>
      <c r="C62" s="8"/>
      <c r="D62" s="8"/>
      <c r="E62" s="8">
        <v>6</v>
      </c>
      <c r="F62" s="113">
        <f>G62+I62+O62+P62</f>
        <v>232</v>
      </c>
      <c r="G62" s="114">
        <v>8</v>
      </c>
      <c r="H62" s="114">
        <v>0</v>
      </c>
      <c r="I62" s="113">
        <v>216</v>
      </c>
      <c r="J62" s="113">
        <v>152</v>
      </c>
      <c r="K62" s="8">
        <f>I62-L62-M62</f>
        <v>64</v>
      </c>
      <c r="L62" s="114">
        <v>152</v>
      </c>
      <c r="M62" s="8"/>
      <c r="N62" s="8"/>
      <c r="O62" s="114">
        <v>2</v>
      </c>
      <c r="P62" s="114">
        <v>6</v>
      </c>
      <c r="Q62" s="113"/>
      <c r="R62" s="8"/>
      <c r="S62" s="113"/>
      <c r="T62" s="8"/>
      <c r="U62" s="113"/>
      <c r="V62" s="8"/>
      <c r="W62" s="113"/>
      <c r="X62" s="8"/>
      <c r="Y62" s="113">
        <v>156</v>
      </c>
      <c r="Z62" s="8">
        <v>0</v>
      </c>
      <c r="AA62" s="113">
        <v>60</v>
      </c>
      <c r="AB62" s="8">
        <v>8</v>
      </c>
      <c r="AC62">
        <f t="shared" ref="AC62:AC64" si="25">SUM(O62:AB62)</f>
        <v>232</v>
      </c>
    </row>
    <row r="63" spans="1:29" ht="126.75" customHeight="1" x14ac:dyDescent="0.25">
      <c r="A63" s="54" t="s">
        <v>59</v>
      </c>
      <c r="B63" s="14" t="s">
        <v>147</v>
      </c>
      <c r="C63" s="10"/>
      <c r="D63" s="10">
        <v>6</v>
      </c>
      <c r="E63" s="10"/>
      <c r="F63" s="42">
        <v>72</v>
      </c>
      <c r="G63" s="10"/>
      <c r="H63" s="10"/>
      <c r="I63" s="42"/>
      <c r="J63" s="42"/>
      <c r="K63" s="10"/>
      <c r="L63" s="16"/>
      <c r="M63" s="10"/>
      <c r="N63" s="10">
        <v>72</v>
      </c>
      <c r="O63" s="10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>
        <v>72</v>
      </c>
      <c r="AB63" s="10"/>
      <c r="AC63">
        <f t="shared" si="25"/>
        <v>72</v>
      </c>
    </row>
    <row r="64" spans="1:29" ht="16.5" thickBot="1" x14ac:dyDescent="0.3">
      <c r="A64" s="74"/>
      <c r="B64" s="74" t="s">
        <v>79</v>
      </c>
      <c r="C64" s="10"/>
      <c r="D64" s="10"/>
      <c r="E64" s="10">
        <v>6</v>
      </c>
      <c r="F64" s="42">
        <v>6</v>
      </c>
      <c r="G64" s="10"/>
      <c r="H64" s="10"/>
      <c r="I64" s="42"/>
      <c r="J64" s="42"/>
      <c r="K64" s="10"/>
      <c r="L64" s="16"/>
      <c r="M64" s="10"/>
      <c r="N64" s="10"/>
      <c r="O64" s="10"/>
      <c r="P64" s="10">
        <v>6</v>
      </c>
      <c r="Q64" s="42"/>
      <c r="R64" s="10"/>
      <c r="S64" s="42"/>
      <c r="T64" s="10"/>
      <c r="U64" s="42"/>
      <c r="V64" s="10"/>
      <c r="W64" s="42"/>
      <c r="X64" s="10"/>
      <c r="Y64" s="42"/>
      <c r="Z64" s="10"/>
      <c r="AA64" s="42"/>
      <c r="AB64" s="10"/>
      <c r="AC64">
        <f t="shared" si="25"/>
        <v>6</v>
      </c>
    </row>
    <row r="65" spans="1:33" ht="47.25" customHeight="1" thickBot="1" x14ac:dyDescent="0.3">
      <c r="A65" s="59" t="s">
        <v>75</v>
      </c>
      <c r="B65" s="60" t="s">
        <v>148</v>
      </c>
      <c r="C65" s="61"/>
      <c r="D65" s="61"/>
      <c r="E65" s="61"/>
      <c r="F65" s="61">
        <v>144</v>
      </c>
      <c r="G65" s="61"/>
      <c r="H65" s="61"/>
      <c r="I65" s="61"/>
      <c r="J65" s="61"/>
      <c r="K65" s="61"/>
      <c r="L65" s="61"/>
      <c r="M65" s="61"/>
      <c r="N65" s="61">
        <v>144</v>
      </c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>
        <v>144</v>
      </c>
      <c r="AB65" s="61"/>
    </row>
    <row r="66" spans="1:33" ht="15.75" hidden="1" x14ac:dyDescent="0.25">
      <c r="A66" s="81"/>
      <c r="B66" s="82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t="s">
        <v>60</v>
      </c>
    </row>
    <row r="67" spans="1:33" ht="15" customHeight="1" x14ac:dyDescent="0.25">
      <c r="A67" s="138" t="s">
        <v>82</v>
      </c>
      <c r="B67" s="139"/>
      <c r="C67" s="10"/>
      <c r="D67" s="10"/>
      <c r="E67" s="10"/>
      <c r="F67" s="42">
        <f t="shared" ref="F67:AB67" si="26">F66+F46+F35+F28+F8</f>
        <v>4212</v>
      </c>
      <c r="G67" s="42">
        <f t="shared" si="26"/>
        <v>230</v>
      </c>
      <c r="H67" s="42">
        <f t="shared" si="26"/>
        <v>58</v>
      </c>
      <c r="I67" s="42">
        <f t="shared" si="26"/>
        <v>3292</v>
      </c>
      <c r="J67" s="42">
        <f t="shared" si="26"/>
        <v>752</v>
      </c>
      <c r="K67" s="42">
        <f t="shared" si="26"/>
        <v>1936</v>
      </c>
      <c r="L67" s="42">
        <f t="shared" si="26"/>
        <v>1316</v>
      </c>
      <c r="M67" s="42">
        <f t="shared" si="26"/>
        <v>40</v>
      </c>
      <c r="N67" s="42">
        <f t="shared" si="26"/>
        <v>576</v>
      </c>
      <c r="O67" s="42">
        <f t="shared" si="26"/>
        <v>30</v>
      </c>
      <c r="P67" s="42">
        <f t="shared" si="26"/>
        <v>84</v>
      </c>
      <c r="Q67" s="42">
        <f t="shared" si="26"/>
        <v>582</v>
      </c>
      <c r="R67" s="42">
        <f t="shared" si="26"/>
        <v>30</v>
      </c>
      <c r="S67" s="42">
        <f t="shared" si="26"/>
        <v>796</v>
      </c>
      <c r="T67" s="42">
        <f t="shared" si="26"/>
        <v>44</v>
      </c>
      <c r="U67" s="42">
        <f t="shared" si="26"/>
        <v>556</v>
      </c>
      <c r="V67" s="42">
        <f t="shared" si="26"/>
        <v>40</v>
      </c>
      <c r="W67" s="42">
        <f t="shared" si="26"/>
        <v>758</v>
      </c>
      <c r="X67" s="42">
        <f t="shared" si="26"/>
        <v>68</v>
      </c>
      <c r="Y67" s="42">
        <f t="shared" si="26"/>
        <v>574</v>
      </c>
      <c r="Z67" s="42">
        <f t="shared" si="26"/>
        <v>30</v>
      </c>
      <c r="AA67" s="42">
        <f t="shared" si="26"/>
        <v>602</v>
      </c>
      <c r="AB67" s="42">
        <f t="shared" si="26"/>
        <v>18</v>
      </c>
      <c r="AC67" s="42">
        <f>SUM(Q67:AB67)</f>
        <v>4098</v>
      </c>
      <c r="AG67">
        <f>SUM(Q67:AF67)</f>
        <v>8196</v>
      </c>
    </row>
    <row r="68" spans="1:33" ht="15" customHeight="1" x14ac:dyDescent="0.25">
      <c r="A68" s="78"/>
      <c r="B68" s="79" t="s">
        <v>7</v>
      </c>
      <c r="C68" s="10"/>
      <c r="D68" s="10"/>
      <c r="E68" s="10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>
        <v>0</v>
      </c>
      <c r="R68" s="42"/>
      <c r="S68" s="42">
        <v>12</v>
      </c>
      <c r="T68" s="42"/>
      <c r="U68" s="42">
        <v>4</v>
      </c>
      <c r="V68" s="42"/>
      <c r="W68" s="42">
        <v>8</v>
      </c>
      <c r="X68" s="42"/>
      <c r="Y68" s="42">
        <v>2</v>
      </c>
      <c r="Z68" s="42"/>
      <c r="AA68" s="42">
        <v>4</v>
      </c>
      <c r="AB68" s="42"/>
      <c r="AC68" s="42">
        <f t="shared" ref="AC68:AC70" si="27">SUM(Q68:AB68)</f>
        <v>30</v>
      </c>
    </row>
    <row r="69" spans="1:33" ht="14.25" customHeight="1" x14ac:dyDescent="0.25">
      <c r="A69" s="78"/>
      <c r="B69" s="79" t="s">
        <v>2</v>
      </c>
      <c r="C69" s="10"/>
      <c r="D69" s="10"/>
      <c r="E69" s="10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>
        <v>0</v>
      </c>
      <c r="R69" s="42"/>
      <c r="S69" s="42">
        <v>12</v>
      </c>
      <c r="T69" s="42"/>
      <c r="U69" s="42">
        <v>12</v>
      </c>
      <c r="V69" s="42"/>
      <c r="W69" s="42">
        <v>30</v>
      </c>
      <c r="X69" s="42"/>
      <c r="Y69" s="42">
        <v>6</v>
      </c>
      <c r="Z69" s="42"/>
      <c r="AA69" s="42">
        <v>24</v>
      </c>
      <c r="AB69" s="42"/>
      <c r="AC69" s="42">
        <f t="shared" si="27"/>
        <v>84</v>
      </c>
    </row>
    <row r="70" spans="1:33" ht="16.5" customHeight="1" x14ac:dyDescent="0.25">
      <c r="A70" s="78"/>
      <c r="B70" s="79" t="s">
        <v>3</v>
      </c>
      <c r="C70" s="10"/>
      <c r="D70" s="10"/>
      <c r="E70" s="10"/>
      <c r="F70" s="42">
        <f>F67+F68+F69</f>
        <v>4212</v>
      </c>
      <c r="G70" s="42">
        <f t="shared" ref="G70:AB70" si="28">G67+G68+G69</f>
        <v>230</v>
      </c>
      <c r="H70" s="42">
        <f t="shared" si="28"/>
        <v>58</v>
      </c>
      <c r="I70" s="42">
        <f t="shared" si="28"/>
        <v>3292</v>
      </c>
      <c r="J70" s="42">
        <f t="shared" si="28"/>
        <v>752</v>
      </c>
      <c r="K70" s="42">
        <f t="shared" si="28"/>
        <v>1936</v>
      </c>
      <c r="L70" s="42">
        <f t="shared" si="28"/>
        <v>1316</v>
      </c>
      <c r="M70" s="42">
        <f t="shared" si="28"/>
        <v>40</v>
      </c>
      <c r="N70" s="42">
        <f t="shared" si="28"/>
        <v>576</v>
      </c>
      <c r="O70" s="42">
        <f t="shared" si="28"/>
        <v>30</v>
      </c>
      <c r="P70" s="42">
        <f t="shared" si="28"/>
        <v>84</v>
      </c>
      <c r="Q70" s="42">
        <f t="shared" si="28"/>
        <v>582</v>
      </c>
      <c r="R70" s="42">
        <f t="shared" si="28"/>
        <v>30</v>
      </c>
      <c r="S70" s="42">
        <f t="shared" si="28"/>
        <v>820</v>
      </c>
      <c r="T70" s="42">
        <f t="shared" si="28"/>
        <v>44</v>
      </c>
      <c r="U70" s="42">
        <f t="shared" si="28"/>
        <v>572</v>
      </c>
      <c r="V70" s="42">
        <f t="shared" si="28"/>
        <v>40</v>
      </c>
      <c r="W70" s="42">
        <f t="shared" si="28"/>
        <v>796</v>
      </c>
      <c r="X70" s="42">
        <f t="shared" si="28"/>
        <v>68</v>
      </c>
      <c r="Y70" s="42">
        <f t="shared" si="28"/>
        <v>582</v>
      </c>
      <c r="Z70" s="42">
        <f t="shared" si="28"/>
        <v>30</v>
      </c>
      <c r="AA70" s="42">
        <f t="shared" si="28"/>
        <v>630</v>
      </c>
      <c r="AB70" s="42">
        <f t="shared" si="28"/>
        <v>18</v>
      </c>
      <c r="AC70" s="42">
        <f t="shared" si="27"/>
        <v>4212</v>
      </c>
    </row>
    <row r="71" spans="1:33" ht="44.25" customHeight="1" x14ac:dyDescent="0.25">
      <c r="A71" s="17" t="s">
        <v>19</v>
      </c>
      <c r="B71" s="18" t="s">
        <v>69</v>
      </c>
      <c r="C71" s="10"/>
      <c r="D71" s="10"/>
      <c r="E71" s="10"/>
      <c r="F71" s="42">
        <v>216</v>
      </c>
      <c r="G71" s="10"/>
      <c r="H71" s="10"/>
      <c r="I71" s="42"/>
      <c r="J71" s="42"/>
      <c r="K71" s="10"/>
      <c r="L71" s="10"/>
      <c r="M71" s="10"/>
      <c r="N71" s="10"/>
      <c r="O71" s="10"/>
      <c r="P71" s="10"/>
      <c r="Q71" s="42"/>
      <c r="R71" s="10"/>
      <c r="S71" s="42"/>
      <c r="T71" s="10"/>
      <c r="U71" s="42"/>
      <c r="V71" s="10"/>
      <c r="W71" s="42"/>
      <c r="X71" s="10"/>
      <c r="Y71" s="42"/>
      <c r="Z71" s="10"/>
      <c r="AA71" s="42">
        <v>216</v>
      </c>
      <c r="AB71" s="10"/>
    </row>
    <row r="72" spans="1:33" ht="36.75" customHeight="1" x14ac:dyDescent="0.25">
      <c r="A72" s="136" t="s">
        <v>20</v>
      </c>
      <c r="B72" s="137"/>
      <c r="C72" s="10"/>
      <c r="D72" s="10"/>
      <c r="E72" s="10"/>
      <c r="F72" s="42">
        <f>F70+F71</f>
        <v>4428</v>
      </c>
      <c r="G72" s="42">
        <f t="shared" ref="G72:AB72" si="29">G70+G71</f>
        <v>230</v>
      </c>
      <c r="H72" s="42">
        <f t="shared" si="29"/>
        <v>58</v>
      </c>
      <c r="I72" s="42">
        <f t="shared" si="29"/>
        <v>3292</v>
      </c>
      <c r="J72" s="42">
        <f t="shared" si="29"/>
        <v>752</v>
      </c>
      <c r="K72" s="42">
        <f t="shared" si="29"/>
        <v>1936</v>
      </c>
      <c r="L72" s="42">
        <f t="shared" si="29"/>
        <v>1316</v>
      </c>
      <c r="M72" s="42">
        <f t="shared" si="29"/>
        <v>40</v>
      </c>
      <c r="N72" s="42">
        <f t="shared" si="29"/>
        <v>576</v>
      </c>
      <c r="O72" s="42">
        <f t="shared" si="29"/>
        <v>30</v>
      </c>
      <c r="P72" s="42">
        <f t="shared" si="29"/>
        <v>84</v>
      </c>
      <c r="Q72" s="42">
        <f t="shared" si="29"/>
        <v>582</v>
      </c>
      <c r="R72" s="42">
        <f t="shared" si="29"/>
        <v>30</v>
      </c>
      <c r="S72" s="42">
        <f t="shared" si="29"/>
        <v>820</v>
      </c>
      <c r="T72" s="42">
        <f t="shared" si="29"/>
        <v>44</v>
      </c>
      <c r="U72" s="42">
        <f t="shared" si="29"/>
        <v>572</v>
      </c>
      <c r="V72" s="42">
        <f t="shared" si="29"/>
        <v>40</v>
      </c>
      <c r="W72" s="42">
        <f t="shared" si="29"/>
        <v>796</v>
      </c>
      <c r="X72" s="42">
        <f t="shared" si="29"/>
        <v>68</v>
      </c>
      <c r="Y72" s="42">
        <f t="shared" si="29"/>
        <v>582</v>
      </c>
      <c r="Z72" s="42">
        <f t="shared" si="29"/>
        <v>30</v>
      </c>
      <c r="AA72" s="42">
        <f t="shared" si="29"/>
        <v>846</v>
      </c>
      <c r="AB72" s="42">
        <f t="shared" si="29"/>
        <v>18</v>
      </c>
      <c r="AC72" s="76">
        <f>SUM(Q72:AB72)</f>
        <v>4428</v>
      </c>
    </row>
    <row r="73" spans="1:33" ht="37.5" customHeight="1" x14ac:dyDescent="0.25">
      <c r="A73" s="124" t="s">
        <v>78</v>
      </c>
      <c r="B73" s="125"/>
      <c r="C73" s="125"/>
      <c r="D73" s="125"/>
      <c r="E73" s="125"/>
      <c r="F73" s="125"/>
      <c r="G73" s="126"/>
      <c r="H73" s="86"/>
      <c r="I73" s="133" t="s">
        <v>14</v>
      </c>
      <c r="J73" s="70"/>
      <c r="K73" s="19" t="s">
        <v>15</v>
      </c>
      <c r="L73" s="19"/>
      <c r="M73" s="10"/>
      <c r="N73" s="10"/>
      <c r="O73" s="10"/>
      <c r="P73" s="10"/>
      <c r="Q73" s="16">
        <v>582</v>
      </c>
      <c r="R73" s="16">
        <v>30</v>
      </c>
      <c r="S73" s="16">
        <v>796</v>
      </c>
      <c r="T73" s="10">
        <v>44</v>
      </c>
      <c r="U73" s="10">
        <v>556</v>
      </c>
      <c r="V73" s="10">
        <v>40</v>
      </c>
      <c r="W73" s="10">
        <v>650</v>
      </c>
      <c r="X73" s="10">
        <v>68</v>
      </c>
      <c r="Y73" s="10">
        <v>574</v>
      </c>
      <c r="Z73" s="10">
        <v>30</v>
      </c>
      <c r="AA73" s="10">
        <v>134</v>
      </c>
      <c r="AB73" s="10">
        <v>18</v>
      </c>
    </row>
    <row r="74" spans="1:33" ht="63" x14ac:dyDescent="0.25">
      <c r="A74" s="127"/>
      <c r="B74" s="128"/>
      <c r="C74" s="128"/>
      <c r="D74" s="128"/>
      <c r="E74" s="128"/>
      <c r="F74" s="128"/>
      <c r="G74" s="129"/>
      <c r="H74" s="87"/>
      <c r="I74" s="134"/>
      <c r="J74" s="71"/>
      <c r="K74" s="19" t="s">
        <v>16</v>
      </c>
      <c r="L74" s="19"/>
      <c r="M74" s="10"/>
      <c r="N74" s="10"/>
      <c r="O74" s="10"/>
      <c r="P74" s="10"/>
      <c r="Q74" s="10">
        <v>0</v>
      </c>
      <c r="R74" s="10"/>
      <c r="S74" s="10">
        <v>0</v>
      </c>
      <c r="T74" s="10"/>
      <c r="U74" s="10">
        <v>0</v>
      </c>
      <c r="V74" s="10"/>
      <c r="W74" s="10">
        <v>0</v>
      </c>
      <c r="X74" s="10"/>
      <c r="Y74" s="10">
        <v>0</v>
      </c>
      <c r="Z74" s="10"/>
      <c r="AA74" s="10">
        <v>108</v>
      </c>
      <c r="AB74" s="10"/>
      <c r="AD74">
        <f>SUM(Q74:AC74)</f>
        <v>108</v>
      </c>
    </row>
    <row r="75" spans="1:33" ht="78.75" x14ac:dyDescent="0.25">
      <c r="A75" s="127"/>
      <c r="B75" s="128"/>
      <c r="C75" s="128"/>
      <c r="D75" s="128"/>
      <c r="E75" s="128"/>
      <c r="F75" s="128"/>
      <c r="G75" s="129"/>
      <c r="H75" s="87"/>
      <c r="I75" s="134"/>
      <c r="J75" s="71"/>
      <c r="K75" s="19" t="s">
        <v>21</v>
      </c>
      <c r="L75" s="19"/>
      <c r="M75" s="10"/>
      <c r="N75" s="10"/>
      <c r="O75" s="10"/>
      <c r="P75" s="10"/>
      <c r="Q75" s="10">
        <v>0</v>
      </c>
      <c r="R75" s="10"/>
      <c r="S75" s="10">
        <v>0</v>
      </c>
      <c r="T75" s="10"/>
      <c r="U75" s="10">
        <v>0</v>
      </c>
      <c r="V75" s="10"/>
      <c r="W75" s="10">
        <v>108</v>
      </c>
      <c r="X75" s="10"/>
      <c r="Y75" s="10">
        <v>0</v>
      </c>
      <c r="Z75" s="10"/>
      <c r="AA75" s="10">
        <v>360</v>
      </c>
      <c r="AB75" s="10"/>
      <c r="AD75">
        <f>SUM(Q75:AC75)</f>
        <v>468</v>
      </c>
    </row>
    <row r="76" spans="1:33" ht="47.25" x14ac:dyDescent="0.25">
      <c r="A76" s="127"/>
      <c r="B76" s="128"/>
      <c r="C76" s="128"/>
      <c r="D76" s="128"/>
      <c r="E76" s="128"/>
      <c r="F76" s="128"/>
      <c r="G76" s="129"/>
      <c r="H76" s="87"/>
      <c r="I76" s="134"/>
      <c r="J76" s="71"/>
      <c r="K76" s="19" t="s">
        <v>81</v>
      </c>
      <c r="L76" s="19"/>
      <c r="M76" s="10"/>
      <c r="N76" s="10"/>
      <c r="O76" s="10"/>
      <c r="P76" s="10"/>
      <c r="Q76" s="10">
        <v>0</v>
      </c>
      <c r="R76" s="10"/>
      <c r="S76" s="10">
        <v>12</v>
      </c>
      <c r="T76" s="10"/>
      <c r="U76" s="10">
        <v>4</v>
      </c>
      <c r="V76" s="10"/>
      <c r="W76" s="10">
        <v>8</v>
      </c>
      <c r="X76" s="10"/>
      <c r="Y76" s="10">
        <v>2</v>
      </c>
      <c r="Z76" s="10"/>
      <c r="AA76" s="10">
        <v>4</v>
      </c>
      <c r="AB76" s="10"/>
      <c r="AD76">
        <f>SUM(Q76:AC76)</f>
        <v>30</v>
      </c>
    </row>
    <row r="77" spans="1:33" ht="47.25" x14ac:dyDescent="0.25">
      <c r="A77" s="127"/>
      <c r="B77" s="128"/>
      <c r="C77" s="128"/>
      <c r="D77" s="128"/>
      <c r="E77" s="128"/>
      <c r="F77" s="128"/>
      <c r="G77" s="129"/>
      <c r="H77" s="87"/>
      <c r="I77" s="134"/>
      <c r="J77" s="71"/>
      <c r="K77" s="19" t="s">
        <v>2</v>
      </c>
      <c r="L77" s="19"/>
      <c r="M77" s="10"/>
      <c r="N77" s="10"/>
      <c r="O77" s="10"/>
      <c r="P77" s="10"/>
      <c r="Q77" s="10">
        <v>0</v>
      </c>
      <c r="R77" s="10"/>
      <c r="S77" s="10">
        <v>12</v>
      </c>
      <c r="T77" s="10"/>
      <c r="U77" s="10">
        <v>12</v>
      </c>
      <c r="V77" s="10"/>
      <c r="W77" s="10">
        <v>30</v>
      </c>
      <c r="X77" s="10"/>
      <c r="Y77" s="10">
        <v>6</v>
      </c>
      <c r="Z77" s="10"/>
      <c r="AA77" s="10">
        <v>24</v>
      </c>
      <c r="AB77" s="10"/>
      <c r="AD77">
        <f>SUM(Q77:AC77)</f>
        <v>84</v>
      </c>
    </row>
    <row r="78" spans="1:33" ht="15.75" x14ac:dyDescent="0.25">
      <c r="A78" s="127"/>
      <c r="B78" s="128"/>
      <c r="C78" s="128"/>
      <c r="D78" s="128"/>
      <c r="E78" s="128"/>
      <c r="F78" s="128"/>
      <c r="G78" s="129"/>
      <c r="H78" s="87"/>
      <c r="I78" s="134"/>
      <c r="J78" s="77"/>
      <c r="K78" s="19" t="s">
        <v>19</v>
      </c>
      <c r="L78" s="19"/>
      <c r="M78" s="10"/>
      <c r="N78" s="10"/>
      <c r="O78" s="10"/>
      <c r="P78" s="10"/>
      <c r="Q78" s="10">
        <v>0</v>
      </c>
      <c r="R78" s="10"/>
      <c r="S78" s="10">
        <v>0</v>
      </c>
      <c r="T78" s="10"/>
      <c r="U78" s="10">
        <v>0</v>
      </c>
      <c r="V78" s="10"/>
      <c r="W78" s="10">
        <v>0</v>
      </c>
      <c r="X78" s="10"/>
      <c r="Y78" s="10">
        <v>0</v>
      </c>
      <c r="Z78" s="10"/>
      <c r="AA78" s="10">
        <v>216</v>
      </c>
      <c r="AB78" s="10"/>
    </row>
    <row r="79" spans="1:33" ht="31.5" x14ac:dyDescent="0.25">
      <c r="A79" s="127"/>
      <c r="B79" s="128"/>
      <c r="C79" s="128"/>
      <c r="D79" s="128"/>
      <c r="E79" s="128"/>
      <c r="F79" s="128"/>
      <c r="G79" s="129"/>
      <c r="H79" s="87"/>
      <c r="I79" s="134"/>
      <c r="J79" s="72"/>
      <c r="K79" s="19" t="s">
        <v>82</v>
      </c>
      <c r="L79" s="19"/>
      <c r="M79" s="10"/>
      <c r="N79" s="10"/>
      <c r="O79" s="10"/>
      <c r="P79" s="10"/>
      <c r="Q79" s="10">
        <f>SUM(Q73:Q78)</f>
        <v>582</v>
      </c>
      <c r="R79" s="10">
        <f t="shared" ref="R79:T79" si="30">SUM(R73:R78)</f>
        <v>30</v>
      </c>
      <c r="S79" s="10">
        <f t="shared" si="30"/>
        <v>820</v>
      </c>
      <c r="T79" s="10">
        <f t="shared" si="30"/>
        <v>44</v>
      </c>
      <c r="U79" s="10">
        <f>SUM(U73:U78)</f>
        <v>572</v>
      </c>
      <c r="V79" s="10">
        <f t="shared" ref="V79:AB79" si="31">SUM(V73:V77)</f>
        <v>40</v>
      </c>
      <c r="W79" s="10">
        <f>SUM(W73:W78)</f>
        <v>796</v>
      </c>
      <c r="X79" s="10">
        <f t="shared" si="31"/>
        <v>68</v>
      </c>
      <c r="Y79" s="10">
        <f>SUM(Y73:Y78)</f>
        <v>582</v>
      </c>
      <c r="Z79" s="10">
        <f t="shared" si="31"/>
        <v>30</v>
      </c>
      <c r="AA79" s="10">
        <f>SUM(AA73:AA78)</f>
        <v>846</v>
      </c>
      <c r="AB79" s="10">
        <f t="shared" si="31"/>
        <v>18</v>
      </c>
      <c r="AC79" s="80">
        <f>SUM(U79:AB79)</f>
        <v>2952</v>
      </c>
    </row>
    <row r="80" spans="1:33" ht="47.25" x14ac:dyDescent="0.25">
      <c r="A80" s="127"/>
      <c r="B80" s="128"/>
      <c r="C80" s="128"/>
      <c r="D80" s="128"/>
      <c r="E80" s="128"/>
      <c r="F80" s="128"/>
      <c r="G80" s="129"/>
      <c r="H80" s="87"/>
      <c r="I80" s="134"/>
      <c r="J80" s="25"/>
      <c r="K80" s="19" t="s">
        <v>17</v>
      </c>
      <c r="L80" s="19"/>
      <c r="M80" s="10"/>
      <c r="N80" s="10"/>
      <c r="O80" s="10"/>
      <c r="P80" s="10"/>
      <c r="Q80" s="16">
        <v>0</v>
      </c>
      <c r="R80" s="16"/>
      <c r="S80" s="16">
        <v>3</v>
      </c>
      <c r="T80" s="10"/>
      <c r="U80" s="10">
        <v>2</v>
      </c>
      <c r="V80" s="10"/>
      <c r="W80" s="10">
        <v>5</v>
      </c>
      <c r="X80" s="10"/>
      <c r="Y80" s="10">
        <v>1</v>
      </c>
      <c r="Z80" s="10"/>
      <c r="AA80" s="10">
        <v>4</v>
      </c>
      <c r="AB80" s="10"/>
      <c r="AD80">
        <f>SUM(Q80:AC80)</f>
        <v>15</v>
      </c>
    </row>
    <row r="81" spans="1:28" ht="31.5" x14ac:dyDescent="0.25">
      <c r="A81" s="130"/>
      <c r="B81" s="131"/>
      <c r="C81" s="131"/>
      <c r="D81" s="131"/>
      <c r="E81" s="131"/>
      <c r="F81" s="131"/>
      <c r="G81" s="132"/>
      <c r="H81" s="88"/>
      <c r="I81" s="135"/>
      <c r="J81" s="26"/>
      <c r="K81" s="19" t="s">
        <v>18</v>
      </c>
      <c r="L81" s="19"/>
      <c r="M81" s="10"/>
      <c r="N81" s="10"/>
      <c r="O81" s="10"/>
      <c r="P81" s="10"/>
      <c r="Q81" s="16">
        <v>2</v>
      </c>
      <c r="R81" s="16"/>
      <c r="S81" s="16">
        <v>9</v>
      </c>
      <c r="T81" s="10"/>
      <c r="U81" s="10">
        <v>4</v>
      </c>
      <c r="V81" s="10"/>
      <c r="W81" s="10">
        <v>6</v>
      </c>
      <c r="X81" s="10"/>
      <c r="Y81" s="10">
        <v>2</v>
      </c>
      <c r="Z81" s="10"/>
      <c r="AA81" s="10">
        <v>6</v>
      </c>
      <c r="AB81" s="10"/>
    </row>
    <row r="83" spans="1:28" x14ac:dyDescent="0.25">
      <c r="B83">
        <v>4428</v>
      </c>
    </row>
    <row r="84" spans="1:28" x14ac:dyDescent="0.25">
      <c r="B84">
        <f>F72</f>
        <v>4428</v>
      </c>
    </row>
    <row r="86" spans="1:28" x14ac:dyDescent="0.25">
      <c r="B86">
        <f>B83-B84</f>
        <v>0</v>
      </c>
    </row>
    <row r="88" spans="1:28" x14ac:dyDescent="0.25">
      <c r="B88" t="s">
        <v>118</v>
      </c>
    </row>
    <row r="89" spans="1:28" x14ac:dyDescent="0.25">
      <c r="B89" t="s">
        <v>120</v>
      </c>
    </row>
  </sheetData>
  <mergeCells count="31">
    <mergeCell ref="F2:P2"/>
    <mergeCell ref="F3:F6"/>
    <mergeCell ref="G3:G6"/>
    <mergeCell ref="I3:P3"/>
    <mergeCell ref="A2:A6"/>
    <mergeCell ref="B2:B6"/>
    <mergeCell ref="C2:E2"/>
    <mergeCell ref="C5:C6"/>
    <mergeCell ref="E5:E6"/>
    <mergeCell ref="Q3:T3"/>
    <mergeCell ref="U3:X3"/>
    <mergeCell ref="Y3:AB3"/>
    <mergeCell ref="N5:N6"/>
    <mergeCell ref="O5:O6"/>
    <mergeCell ref="P5:P6"/>
    <mergeCell ref="A1:U1"/>
    <mergeCell ref="Q5:AB5"/>
    <mergeCell ref="A73:G81"/>
    <mergeCell ref="I73:I81"/>
    <mergeCell ref="A72:B72"/>
    <mergeCell ref="A67:B67"/>
    <mergeCell ref="Q4:R4"/>
    <mergeCell ref="S4:T4"/>
    <mergeCell ref="U4:V4"/>
    <mergeCell ref="W4:X4"/>
    <mergeCell ref="Y4:Z4"/>
    <mergeCell ref="AA4:AB4"/>
    <mergeCell ref="I4:P4"/>
    <mergeCell ref="I5:I6"/>
    <mergeCell ref="K5:M5"/>
    <mergeCell ref="Q2:AB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61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2024-03-28T07:21:25Z</cp:lastPrinted>
  <dcterms:created xsi:type="dcterms:W3CDTF">2019-06-05T07:49:36Z</dcterms:created>
  <dcterms:modified xsi:type="dcterms:W3CDTF">2025-02-19T06:10:49Z</dcterms:modified>
</cp:coreProperties>
</file>